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7\"/>
    </mc:Choice>
  </mc:AlternateContent>
  <bookViews>
    <workbookView xWindow="-12" yWindow="-12" windowWidth="10380" windowHeight="9852"/>
  </bookViews>
  <sheets>
    <sheet name="Model" sheetId="1" r:id="rId1"/>
    <sheet name="Sorted" sheetId="3" r:id="rId2"/>
  </sheets>
  <externalReferences>
    <externalReference r:id="rId3"/>
  </externalReferences>
  <definedNames>
    <definedName name="Actual_average">Model!$B$41</definedName>
    <definedName name="Home_team_advantage" localSheetId="1">[1]Model!$B$38</definedName>
    <definedName name="Home_team_advantage">Model!$B$38</definedName>
    <definedName name="Nominal_average" localSheetId="1">[1]Model!$B$43</definedName>
    <definedName name="Nominal_average">Model!$B$43</definedName>
    <definedName name="Rating" localSheetId="1">[1]Model!$C$5:$C$36</definedName>
    <definedName name="Rating">Model!$C$5:$C$36</definedName>
    <definedName name="RatingTable" localSheetId="1">[1]Model!$A$5:$C$36</definedName>
    <definedName name="RatingTable">Model!$A$5:$C$36</definedName>
    <definedName name="solver_adj" localSheetId="0" hidden="1">Model!$C$5:$C$36,Model!$B$38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Model!$B$41</definedName>
    <definedName name="solver_lhs2" localSheetId="0" hidden="1">Model!$B$38</definedName>
    <definedName name="solver_lhs3" localSheetId="0" hidden="1">Model!$B$38</definedName>
    <definedName name="solver_lhs4" localSheetId="0" hidden="1">Model!$C$5:$C$36</definedName>
    <definedName name="solver_lhs5" localSheetId="0" hidden="1">Model!$C$5:$C$36</definedName>
    <definedName name="solver_lin" localSheetId="0" hidden="1">2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msl" localSheetId="0" hidden="1">1</definedName>
    <definedName name="solver_neg" localSheetId="0" hidden="1">2</definedName>
    <definedName name="solver_nod" localSheetId="0" hidden="1">5000</definedName>
    <definedName name="solver_num" localSheetId="0" hidden="1">5</definedName>
    <definedName name="solver_nwt" localSheetId="0" hidden="1">1</definedName>
    <definedName name="solver_ofx" localSheetId="0" hidden="1">2</definedName>
    <definedName name="solver_opt" localSheetId="0" hidden="1">Model!$F$2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2</definedName>
    <definedName name="solver_rel2" localSheetId="0" hidden="1">1</definedName>
    <definedName name="solver_rel3" localSheetId="0" hidden="1">3</definedName>
    <definedName name="solver_rel4" localSheetId="0" hidden="1">1</definedName>
    <definedName name="solver_rel5" localSheetId="0" hidden="1">3</definedName>
    <definedName name="solver_reo" localSheetId="0" hidden="1">2</definedName>
    <definedName name="solver_rep" localSheetId="0" hidden="1">2</definedName>
    <definedName name="solver_rhs1" localSheetId="0" hidden="1">Nominal_average</definedName>
    <definedName name="solver_rhs2" localSheetId="0" hidden="1">5</definedName>
    <definedName name="solver_rhs3" localSheetId="0" hidden="1">0</definedName>
    <definedName name="solver_rhs4" localSheetId="0" hidden="1">105</definedName>
    <definedName name="solver_rhs5" localSheetId="0" hidden="1">60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2</definedName>
    <definedName name="solver_val" localSheetId="0" hidden="1">0</definedName>
    <definedName name="solver_ver" localSheetId="0" hidden="1">3</definedName>
    <definedName name="Sum_absolute_errors">Model!$F$2</definedName>
  </definedNames>
  <calcPr calcId="152511" calcMode="autoNoTable"/>
</workbook>
</file>

<file path=xl/calcChain.xml><?xml version="1.0" encoding="utf-8"?>
<calcChain xmlns="http://schemas.openxmlformats.org/spreadsheetml/2006/main">
  <c r="K7" i="1" l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6" i="1"/>
  <c r="J7" i="1"/>
  <c r="J8" i="1"/>
  <c r="J9" i="1"/>
  <c r="J10" i="1"/>
  <c r="J11" i="1"/>
  <c r="J12" i="1"/>
  <c r="J13" i="1"/>
  <c r="L13" i="1" s="1"/>
  <c r="J14" i="1"/>
  <c r="J15" i="1"/>
  <c r="J16" i="1"/>
  <c r="J17" i="1"/>
  <c r="L17" i="1" s="1"/>
  <c r="J18" i="1"/>
  <c r="J19" i="1"/>
  <c r="J20" i="1"/>
  <c r="L20" i="1" s="1"/>
  <c r="J21" i="1"/>
  <c r="L21" i="1" s="1"/>
  <c r="J22" i="1"/>
  <c r="J23" i="1"/>
  <c r="J24" i="1"/>
  <c r="J25" i="1"/>
  <c r="L25" i="1" s="1"/>
  <c r="J26" i="1"/>
  <c r="J27" i="1"/>
  <c r="J28" i="1"/>
  <c r="J29" i="1"/>
  <c r="L29" i="1" s="1"/>
  <c r="J30" i="1"/>
  <c r="J31" i="1"/>
  <c r="J32" i="1"/>
  <c r="L32" i="1" s="1"/>
  <c r="J33" i="1"/>
  <c r="L33" i="1" s="1"/>
  <c r="J34" i="1"/>
  <c r="J35" i="1"/>
  <c r="J36" i="1"/>
  <c r="L36" i="1" s="1"/>
  <c r="J37" i="1"/>
  <c r="L37" i="1" s="1"/>
  <c r="J38" i="1"/>
  <c r="J39" i="1"/>
  <c r="J40" i="1"/>
  <c r="L40" i="1" s="1"/>
  <c r="J41" i="1"/>
  <c r="L41" i="1" s="1"/>
  <c r="J42" i="1"/>
  <c r="J43" i="1"/>
  <c r="J44" i="1"/>
  <c r="L44" i="1" s="1"/>
  <c r="J45" i="1"/>
  <c r="J46" i="1"/>
  <c r="L46" i="1" s="1"/>
  <c r="J47" i="1"/>
  <c r="J48" i="1"/>
  <c r="J49" i="1"/>
  <c r="J50" i="1"/>
  <c r="J51" i="1"/>
  <c r="J52" i="1"/>
  <c r="J53" i="1"/>
  <c r="L53" i="1" s="1"/>
  <c r="J54" i="1"/>
  <c r="J55" i="1"/>
  <c r="J56" i="1"/>
  <c r="L56" i="1" s="1"/>
  <c r="J57" i="1"/>
  <c r="J58" i="1"/>
  <c r="J59" i="1"/>
  <c r="J60" i="1"/>
  <c r="J61" i="1"/>
  <c r="J62" i="1"/>
  <c r="J63" i="1"/>
  <c r="J64" i="1"/>
  <c r="L64" i="1" s="1"/>
  <c r="J65" i="1"/>
  <c r="L65" i="1" s="1"/>
  <c r="J66" i="1"/>
  <c r="J67" i="1"/>
  <c r="J68" i="1"/>
  <c r="L68" i="1" s="1"/>
  <c r="J69" i="1"/>
  <c r="L69" i="1" s="1"/>
  <c r="J70" i="1"/>
  <c r="J71" i="1"/>
  <c r="J72" i="1"/>
  <c r="L72" i="1" s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L85" i="1" s="1"/>
  <c r="J86" i="1"/>
  <c r="J87" i="1"/>
  <c r="J88" i="1"/>
  <c r="J89" i="1"/>
  <c r="L89" i="1" s="1"/>
  <c r="J90" i="1"/>
  <c r="J91" i="1"/>
  <c r="J92" i="1"/>
  <c r="J93" i="1"/>
  <c r="L93" i="1" s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L108" i="1" s="1"/>
  <c r="J109" i="1"/>
  <c r="J110" i="1"/>
  <c r="J111" i="1"/>
  <c r="J112" i="1"/>
  <c r="J113" i="1"/>
  <c r="J114" i="1"/>
  <c r="J115" i="1"/>
  <c r="J116" i="1"/>
  <c r="J117" i="1"/>
  <c r="L117" i="1" s="1"/>
  <c r="J118" i="1"/>
  <c r="J119" i="1"/>
  <c r="J120" i="1"/>
  <c r="J121" i="1"/>
  <c r="J122" i="1"/>
  <c r="J123" i="1"/>
  <c r="J124" i="1"/>
  <c r="L124" i="1" s="1"/>
  <c r="J125" i="1"/>
  <c r="J126" i="1"/>
  <c r="J127" i="1"/>
  <c r="J128" i="1"/>
  <c r="J129" i="1"/>
  <c r="L129" i="1" s="1"/>
  <c r="J130" i="1"/>
  <c r="J131" i="1"/>
  <c r="J132" i="1"/>
  <c r="J133" i="1"/>
  <c r="J134" i="1"/>
  <c r="J135" i="1"/>
  <c r="J136" i="1"/>
  <c r="J137" i="1"/>
  <c r="L137" i="1" s="1"/>
  <c r="J138" i="1"/>
  <c r="J139" i="1"/>
  <c r="J140" i="1"/>
  <c r="J141" i="1"/>
  <c r="L141" i="1" s="1"/>
  <c r="J142" i="1"/>
  <c r="J143" i="1"/>
  <c r="J144" i="1"/>
  <c r="J145" i="1"/>
  <c r="J146" i="1"/>
  <c r="J147" i="1"/>
  <c r="J148" i="1"/>
  <c r="J149" i="1"/>
  <c r="L149" i="1" s="1"/>
  <c r="J150" i="1"/>
  <c r="J151" i="1"/>
  <c r="J152" i="1"/>
  <c r="J153" i="1"/>
  <c r="L153" i="1" s="1"/>
  <c r="J154" i="1"/>
  <c r="J155" i="1"/>
  <c r="J156" i="1"/>
  <c r="L156" i="1" s="1"/>
  <c r="J157" i="1"/>
  <c r="J158" i="1"/>
  <c r="J159" i="1"/>
  <c r="J160" i="1"/>
  <c r="J161" i="1"/>
  <c r="J162" i="1"/>
  <c r="J163" i="1"/>
  <c r="J164" i="1"/>
  <c r="L164" i="1" s="1"/>
  <c r="J165" i="1"/>
  <c r="L165" i="1" s="1"/>
  <c r="J166" i="1"/>
  <c r="J167" i="1"/>
  <c r="J168" i="1"/>
  <c r="J169" i="1"/>
  <c r="J170" i="1"/>
  <c r="J171" i="1"/>
  <c r="J172" i="1"/>
  <c r="J173" i="1"/>
  <c r="J174" i="1"/>
  <c r="J175" i="1"/>
  <c r="J176" i="1"/>
  <c r="L176" i="1" s="1"/>
  <c r="J177" i="1"/>
  <c r="L177" i="1" s="1"/>
  <c r="J178" i="1"/>
  <c r="J179" i="1"/>
  <c r="J180" i="1"/>
  <c r="J181" i="1"/>
  <c r="L181" i="1" s="1"/>
  <c r="J182" i="1"/>
  <c r="J183" i="1"/>
  <c r="J184" i="1"/>
  <c r="J185" i="1"/>
  <c r="L185" i="1" s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L205" i="1" s="1"/>
  <c r="J206" i="1"/>
  <c r="J207" i="1"/>
  <c r="J208" i="1"/>
  <c r="J209" i="1"/>
  <c r="J210" i="1"/>
  <c r="J211" i="1"/>
  <c r="J212" i="1"/>
  <c r="J213" i="1"/>
  <c r="L213" i="1" s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6" i="1"/>
  <c r="B41" i="1"/>
  <c r="L97" i="1" l="1"/>
  <c r="L189" i="1"/>
  <c r="L80" i="1"/>
  <c r="L128" i="1"/>
  <c r="L100" i="1"/>
  <c r="L16" i="1"/>
  <c r="L136" i="1"/>
  <c r="L74" i="1"/>
  <c r="L244" i="1"/>
  <c r="L123" i="1"/>
  <c r="L73" i="1"/>
  <c r="L157" i="1"/>
  <c r="L193" i="1"/>
  <c r="L12" i="1"/>
  <c r="L96" i="1"/>
  <c r="L216" i="1"/>
  <c r="L104" i="1"/>
  <c r="L228" i="1"/>
  <c r="L23" i="1"/>
  <c r="L86" i="1"/>
  <c r="L76" i="1"/>
  <c r="L169" i="1"/>
  <c r="L67" i="1"/>
  <c r="L49" i="1"/>
  <c r="L240" i="1"/>
  <c r="L88" i="1"/>
  <c r="L19" i="1"/>
  <c r="L224" i="1"/>
  <c r="L50" i="1"/>
  <c r="L60" i="1"/>
  <c r="L94" i="1"/>
  <c r="L126" i="1"/>
  <c r="L55" i="1"/>
  <c r="L30" i="1"/>
  <c r="L63" i="1"/>
  <c r="L18" i="1"/>
  <c r="L222" i="1"/>
  <c r="L82" i="1"/>
  <c r="L144" i="1"/>
  <c r="L148" i="1"/>
  <c r="L132" i="1"/>
  <c r="L160" i="1"/>
  <c r="L175" i="1"/>
  <c r="L48" i="1"/>
  <c r="L221" i="1"/>
  <c r="L106" i="1"/>
  <c r="L75" i="1"/>
  <c r="L180" i="1"/>
  <c r="L58" i="1"/>
  <c r="L163" i="1"/>
  <c r="L145" i="1"/>
  <c r="L83" i="1"/>
  <c r="L210" i="1"/>
  <c r="L127" i="1"/>
  <c r="L35" i="1"/>
  <c r="L209" i="1"/>
  <c r="L168" i="1"/>
  <c r="L232" i="1"/>
  <c r="L71" i="1"/>
  <c r="L119" i="1"/>
  <c r="L31" i="1"/>
  <c r="L52" i="1"/>
  <c r="L212" i="1"/>
  <c r="L225" i="1"/>
  <c r="L92" i="1"/>
  <c r="L142" i="1"/>
  <c r="L107" i="1"/>
  <c r="L183" i="1"/>
  <c r="L47" i="1"/>
  <c r="L158" i="1"/>
  <c r="L131" i="1"/>
  <c r="L182" i="1"/>
  <c r="L161" i="1"/>
  <c r="L26" i="1"/>
  <c r="L42" i="1"/>
  <c r="L246" i="1"/>
  <c r="L24" i="1"/>
  <c r="L192" i="1"/>
  <c r="L95" i="1"/>
  <c r="L134" i="1"/>
  <c r="L138" i="1"/>
  <c r="L38" i="1"/>
  <c r="L235" i="1"/>
  <c r="L84" i="1"/>
  <c r="L254" i="1"/>
  <c r="L66" i="1"/>
  <c r="L215" i="1"/>
  <c r="L22" i="1"/>
  <c r="L229" i="1"/>
  <c r="L146" i="1"/>
  <c r="L252" i="1"/>
  <c r="L87" i="1"/>
  <c r="L116" i="1"/>
  <c r="L102" i="1"/>
  <c r="L111" i="1"/>
  <c r="L151" i="1"/>
  <c r="L167" i="1"/>
  <c r="L34" i="1"/>
  <c r="L147" i="1"/>
  <c r="L223" i="1"/>
  <c r="L115" i="1"/>
  <c r="L143" i="1"/>
  <c r="L155" i="1"/>
  <c r="L159" i="1"/>
  <c r="L150" i="1"/>
  <c r="L112" i="1"/>
  <c r="L248" i="1"/>
  <c r="L70" i="1"/>
  <c r="L231" i="1"/>
  <c r="L51" i="1"/>
  <c r="L220" i="1"/>
  <c r="L90" i="1"/>
  <c r="L184" i="1"/>
  <c r="L91" i="1"/>
  <c r="L217" i="1"/>
  <c r="L243" i="1"/>
  <c r="L154" i="1"/>
  <c r="L258" i="1"/>
  <c r="L227" i="1"/>
  <c r="L194" i="1"/>
  <c r="L230" i="1"/>
  <c r="L211" i="1"/>
  <c r="L203" i="1"/>
  <c r="L207" i="1"/>
  <c r="L187" i="1"/>
  <c r="L103" i="1"/>
  <c r="L233" i="1"/>
  <c r="L241" i="1"/>
  <c r="L10" i="1"/>
  <c r="L62" i="1"/>
  <c r="L226" i="1"/>
  <c r="L122" i="1"/>
  <c r="L234" i="1"/>
  <c r="L79" i="1"/>
  <c r="L219" i="1"/>
  <c r="L54" i="1"/>
  <c r="L43" i="1"/>
  <c r="L253" i="1"/>
  <c r="L7" i="1"/>
  <c r="L109" i="1"/>
  <c r="L251" i="1"/>
  <c r="L201" i="1"/>
  <c r="L247" i="1"/>
  <c r="L11" i="1"/>
  <c r="L261" i="1"/>
  <c r="L260" i="1"/>
  <c r="L120" i="1"/>
  <c r="L259" i="1"/>
  <c r="L152" i="1"/>
  <c r="L206" i="1"/>
  <c r="L191" i="1"/>
  <c r="L249" i="1"/>
  <c r="L186" i="1"/>
  <c r="L238" i="1"/>
  <c r="L236" i="1"/>
  <c r="L195" i="1"/>
  <c r="L57" i="1"/>
  <c r="L77" i="1"/>
  <c r="L172" i="1"/>
  <c r="L15" i="1"/>
  <c r="L28" i="1"/>
  <c r="L130" i="1"/>
  <c r="L81" i="1"/>
  <c r="L178" i="1"/>
  <c r="L9" i="1"/>
  <c r="L139" i="1"/>
  <c r="L237" i="1"/>
  <c r="L257" i="1"/>
  <c r="L110" i="1"/>
  <c r="L255" i="1"/>
  <c r="L99" i="1"/>
  <c r="L78" i="1"/>
  <c r="L245" i="1"/>
  <c r="L27" i="1"/>
  <c r="L14" i="1"/>
  <c r="L8" i="1"/>
  <c r="L125" i="1"/>
  <c r="L140" i="1"/>
  <c r="L101" i="1"/>
  <c r="L188" i="1"/>
  <c r="L202" i="1"/>
  <c r="L199" i="1"/>
  <c r="L114" i="1"/>
  <c r="L242" i="1"/>
  <c r="L173" i="1"/>
  <c r="L204" i="1"/>
  <c r="L174" i="1"/>
  <c r="L39" i="1"/>
  <c r="L190" i="1"/>
  <c r="L171" i="1"/>
  <c r="L214" i="1"/>
  <c r="L166" i="1"/>
  <c r="L61" i="1"/>
  <c r="L196" i="1"/>
  <c r="L162" i="1"/>
  <c r="L179" i="1"/>
  <c r="L200" i="1"/>
  <c r="L170" i="1"/>
  <c r="L198" i="1"/>
  <c r="L208" i="1"/>
  <c r="L118" i="1"/>
  <c r="L218" i="1"/>
  <c r="L239" i="1"/>
  <c r="L197" i="1"/>
  <c r="L250" i="1"/>
  <c r="L256" i="1"/>
  <c r="L121" i="1"/>
  <c r="L59" i="1"/>
  <c r="L45" i="1"/>
  <c r="L133" i="1"/>
  <c r="L98" i="1"/>
  <c r="L135" i="1"/>
  <c r="L105" i="1"/>
  <c r="L6" i="1"/>
  <c r="L113" i="1"/>
  <c r="F2" i="1" l="1"/>
</calcChain>
</file>

<file path=xl/comments1.xml><?xml version="1.0" encoding="utf-8"?>
<comments xmlns="http://schemas.openxmlformats.org/spreadsheetml/2006/main">
  <authors>
    <author>albright</author>
    <author>Chris Albright</author>
  </authors>
  <commentList>
    <comment ref="E4" authorId="0" shapeId="0">
      <text>
        <r>
          <rPr>
            <b/>
            <sz val="8"/>
            <color indexed="81"/>
            <rFont val="Tahoma"/>
            <family val="2"/>
          </rPr>
          <t>Includes only regular-season games, not playoffs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5" authorId="1" shapeId="0">
      <text>
        <r>
          <rPr>
            <b/>
            <sz val="8"/>
            <color indexed="81"/>
            <rFont val="Tahoma"/>
            <family val="2"/>
          </rPr>
          <t>Home team score minus visiting team score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<sst xmlns="http://schemas.openxmlformats.org/spreadsheetml/2006/main" count="139" uniqueCount="69">
  <si>
    <t>Team name</t>
  </si>
  <si>
    <t>Rating</t>
  </si>
  <si>
    <t>Miami Dolphins</t>
  </si>
  <si>
    <t>Washington Redskins</t>
  </si>
  <si>
    <t>Buffalo Bills</t>
  </si>
  <si>
    <t>Dallas Cowboys</t>
  </si>
  <si>
    <t>New Orleans Saints</t>
  </si>
  <si>
    <t>Kansas City Chiefs</t>
  </si>
  <si>
    <t>Atlanta Falcons</t>
  </si>
  <si>
    <t>San Francisco 49ers</t>
  </si>
  <si>
    <t>Seattle Seahawks</t>
  </si>
  <si>
    <t>New England Patriots</t>
  </si>
  <si>
    <t>Indianapolis Colts</t>
  </si>
  <si>
    <t>Denver Broncos</t>
  </si>
  <si>
    <t>Philadelphia Eagles</t>
  </si>
  <si>
    <t>Minnesota Vikings</t>
  </si>
  <si>
    <t>Green Bay Packers</t>
  </si>
  <si>
    <t>Chicago Bears</t>
  </si>
  <si>
    <t>New York Jets</t>
  </si>
  <si>
    <t>Detroit Lions</t>
  </si>
  <si>
    <t>New York Giants</t>
  </si>
  <si>
    <t>Tampa Bay Buccaneers</t>
  </si>
  <si>
    <t>San Diego Chargers</t>
  </si>
  <si>
    <t>Pittsburgh Steelers</t>
  </si>
  <si>
    <t>Home team advantage</t>
  </si>
  <si>
    <t>Results of games</t>
  </si>
  <si>
    <t>Constraint on average rating (any nominal value could be used)</t>
  </si>
  <si>
    <t>Index</t>
  </si>
  <si>
    <t>Point spread</t>
  </si>
  <si>
    <t>Model predictions and errors</t>
  </si>
  <si>
    <t>Predicted spread</t>
  </si>
  <si>
    <t>Ratings of teams</t>
  </si>
  <si>
    <t>Arizona Cardinals</t>
  </si>
  <si>
    <t>Baltimore Ravens</t>
  </si>
  <si>
    <t>Oakland Raiders</t>
  </si>
  <si>
    <t>Carolina Panthers</t>
  </si>
  <si>
    <t>St. Louis Rams</t>
  </si>
  <si>
    <t>Home team index</t>
  </si>
  <si>
    <t>Visiting team index</t>
  </si>
  <si>
    <t>Jacksonville Jaguars</t>
  </si>
  <si>
    <t>Actual average</t>
  </si>
  <si>
    <t>Nominal average</t>
  </si>
  <si>
    <t>Cleveland Browns</t>
  </si>
  <si>
    <t>Tennessee Titans</t>
  </si>
  <si>
    <t>Home team score</t>
  </si>
  <si>
    <t>Objective to minimize</t>
  </si>
  <si>
    <t>Houston Texans</t>
  </si>
  <si>
    <t>=</t>
  </si>
  <si>
    <t>Visiting team score</t>
  </si>
  <si>
    <t>Sorted from best to worst</t>
  </si>
  <si>
    <t>Week</t>
  </si>
  <si>
    <t>Range names used:</t>
  </si>
  <si>
    <t>Actual_average</t>
  </si>
  <si>
    <t>=Model!$B$41</t>
  </si>
  <si>
    <t>Home_team_advantage</t>
  </si>
  <si>
    <t>=Model!$B$38</t>
  </si>
  <si>
    <t>Nominal_average</t>
  </si>
  <si>
    <t>=Model!$B$43</t>
  </si>
  <si>
    <t>=Model!$C$5:$C$36</t>
  </si>
  <si>
    <t>RatingTable</t>
  </si>
  <si>
    <t>=Model!$A$5:$C$36</t>
  </si>
  <si>
    <t>=Model!$F$2</t>
  </si>
  <si>
    <t>Sum absolute errors</t>
  </si>
  <si>
    <t>Absolute error</t>
  </si>
  <si>
    <t>Sum_absolute_errors</t>
  </si>
  <si>
    <t>Ratings from SSE</t>
  </si>
  <si>
    <t>Ratings from SAE</t>
  </si>
  <si>
    <t>Cincinnati Bengals</t>
  </si>
  <si>
    <t>Rating NFL teams in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</si>
</sst>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General_)"/>
    <numFmt numFmtId="165" formatCode="0.0000_)"/>
    <numFmt numFmtId="166" formatCode="0.00_)"/>
    <numFmt numFmtId="167" formatCode="0.0_)"/>
    <numFmt numFmtId="168" formatCode="0_)"/>
  </numFmts>
  <fonts count="9" x14ac:knownFonts="1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name val="Courier"/>
      <family val="3"/>
    </font>
    <font>
      <b/>
      <sz val="11"/>
      <name val="Calibri"/>
      <family val="2"/>
    </font>
    <font>
      <sz val="11"/>
      <name val="Calibri"/>
      <family val="2"/>
    </font>
    <font>
      <sz val="10"/>
      <name val="Arial"/>
      <family val="2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3">
    <xf numFmtId="164" fontId="0" fillId="0" borderId="0"/>
    <xf numFmtId="164" fontId="7" fillId="0" borderId="0"/>
    <xf numFmtId="0" fontId="1" fillId="0" borderId="0"/>
  </cellStyleXfs>
  <cellXfs count="37">
    <xf numFmtId="164" fontId="0" fillId="0" borderId="0" xfId="0"/>
    <xf numFmtId="164" fontId="5" fillId="0" borderId="0" xfId="0" applyNumberFormat="1" applyFont="1" applyFill="1" applyAlignment="1" applyProtection="1">
      <alignment horizontal="left"/>
    </xf>
    <xf numFmtId="164" fontId="6" fillId="0" borderId="0" xfId="0" applyFont="1"/>
    <xf numFmtId="164" fontId="5" fillId="0" borderId="0" xfId="0" applyFont="1"/>
    <xf numFmtId="2" fontId="6" fillId="2" borderId="0" xfId="0" applyNumberFormat="1" applyFont="1" applyFill="1" applyBorder="1"/>
    <xf numFmtId="164" fontId="6" fillId="0" borderId="0" xfId="0" applyNumberFormat="1" applyFont="1" applyAlignment="1" applyProtection="1">
      <alignment horizontal="left"/>
    </xf>
    <xf numFmtId="164" fontId="6" fillId="0" borderId="0" xfId="0" applyNumberFormat="1" applyFont="1" applyAlignment="1" applyProtection="1">
      <alignment horizontal="right"/>
    </xf>
    <xf numFmtId="164" fontId="5" fillId="0" borderId="0" xfId="0" applyNumberFormat="1" applyFont="1" applyAlignment="1" applyProtection="1">
      <alignment horizontal="left"/>
    </xf>
    <xf numFmtId="166" fontId="6" fillId="0" borderId="0" xfId="0" applyNumberFormat="1" applyFont="1" applyProtection="1"/>
    <xf numFmtId="164" fontId="6" fillId="0" borderId="0" xfId="0" applyFont="1" applyAlignment="1">
      <alignment horizontal="left"/>
    </xf>
    <xf numFmtId="166" fontId="6" fillId="4" borderId="0" xfId="0" applyNumberFormat="1" applyFont="1" applyFill="1" applyBorder="1" applyProtection="1"/>
    <xf numFmtId="164" fontId="6" fillId="0" borderId="0" xfId="0" applyFont="1" applyAlignment="1">
      <alignment horizontal="center"/>
    </xf>
    <xf numFmtId="164" fontId="6" fillId="0" borderId="0" xfId="0" applyNumberFormat="1" applyFont="1" applyFill="1" applyBorder="1" applyProtection="1"/>
    <xf numFmtId="165" fontId="6" fillId="0" borderId="0" xfId="0" applyNumberFormat="1" applyFont="1" applyProtection="1"/>
    <xf numFmtId="166" fontId="6" fillId="0" borderId="0" xfId="0" applyNumberFormat="1" applyFont="1" applyBorder="1" applyProtection="1"/>
    <xf numFmtId="2" fontId="6" fillId="4" borderId="0" xfId="0" applyNumberFormat="1" applyFont="1" applyFill="1" applyBorder="1"/>
    <xf numFmtId="167" fontId="6" fillId="0" borderId="0" xfId="0" applyNumberFormat="1" applyFont="1" applyProtection="1"/>
    <xf numFmtId="164" fontId="6" fillId="0" borderId="0" xfId="0" applyFont="1" applyFill="1" applyBorder="1"/>
    <xf numFmtId="168" fontId="6" fillId="3" borderId="0" xfId="0" applyNumberFormat="1" applyFont="1" applyFill="1" applyBorder="1" applyProtection="1"/>
    <xf numFmtId="164" fontId="8" fillId="0" borderId="0" xfId="1" applyFont="1" applyAlignment="1">
      <alignment horizontal="center"/>
    </xf>
    <xf numFmtId="164" fontId="8" fillId="5" borderId="0" xfId="1" applyFont="1" applyFill="1" applyBorder="1"/>
    <xf numFmtId="166" fontId="8" fillId="6" borderId="0" xfId="1" applyNumberFormat="1" applyFont="1" applyFill="1" applyBorder="1" applyProtection="1"/>
    <xf numFmtId="166" fontId="8" fillId="0" borderId="0" xfId="1" applyNumberFormat="1" applyFont="1" applyFill="1" applyBorder="1" applyProtection="1"/>
    <xf numFmtId="164" fontId="8" fillId="0" borderId="0" xfId="1" applyNumberFormat="1" applyFont="1" applyFill="1" applyAlignment="1" applyProtection="1">
      <alignment horizontal="right"/>
    </xf>
    <xf numFmtId="164" fontId="8" fillId="0" borderId="0" xfId="1" applyFont="1" applyFill="1" applyAlignment="1">
      <alignment horizontal="right"/>
    </xf>
    <xf numFmtId="0" fontId="5" fillId="0" borderId="0" xfId="2" applyFont="1"/>
    <xf numFmtId="0" fontId="6" fillId="0" borderId="0" xfId="2" applyFont="1"/>
    <xf numFmtId="0" fontId="6" fillId="0" borderId="0" xfId="2" applyFont="1" applyFill="1"/>
    <xf numFmtId="0" fontId="1" fillId="0" borderId="0" xfId="2"/>
    <xf numFmtId="164" fontId="6" fillId="0" borderId="0" xfId="2" applyNumberFormat="1" applyFont="1" applyAlignment="1" applyProtection="1">
      <alignment horizontal="left"/>
    </xf>
    <xf numFmtId="164" fontId="6" fillId="0" borderId="0" xfId="2" applyNumberFormat="1" applyFont="1" applyFill="1" applyAlignment="1" applyProtection="1">
      <alignment horizontal="right"/>
    </xf>
    <xf numFmtId="164" fontId="8" fillId="0" borderId="0" xfId="1" applyFont="1" applyFill="1" applyAlignment="1">
      <alignment horizontal="left"/>
    </xf>
    <xf numFmtId="164" fontId="8" fillId="0" borderId="0" xfId="1" applyFont="1" applyFill="1"/>
    <xf numFmtId="0" fontId="1" fillId="0" borderId="0" xfId="2" applyFill="1"/>
    <xf numFmtId="164" fontId="1" fillId="0" borderId="0" xfId="2" applyNumberFormat="1"/>
    <xf numFmtId="166" fontId="1" fillId="0" borderId="0" xfId="2" applyNumberFormat="1"/>
    <xf numFmtId="164" fontId="1" fillId="0" borderId="0" xfId="2" applyNumberFormat="1" applyAlignment="1">
      <alignment horizontal="right"/>
    </xf>
  </cellXfs>
  <cellStyles count="3">
    <cellStyle name="Normal" xfId="0" builtinId="0" customBuiltin="1"/>
    <cellStyle name="Normal 2" xfId="1"/>
    <cellStyle name="Normal 3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358140</xdr:colOff>
      <xdr:row>6</xdr:row>
      <xdr:rowOff>121920</xdr:rowOff>
    </xdr:from>
    <xdr:to>
      <xdr:col>7</xdr:col>
      <xdr:colOff>403860</xdr:colOff>
      <xdr:row>15</xdr:row>
      <xdr:rowOff>38100</xdr:rowOff>
    </xdr:to>
    <xdr:sp macro="" textlink="">
      <xdr:nvSpPr>
        <xdr:cNvPr id="3" name="TextBox 2"/>
        <xdr:cNvSpPr txBox="1"/>
      </xdr:nvSpPr>
      <xdr:spPr>
        <a:xfrm>
          <a:off x="3025140" y="1219200"/>
          <a:ext cx="2484120" cy="156210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ratings from the absolute errors on the right are similar to, but not</a:t>
          </a:r>
          <a:r>
            <a:rPr 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quite the same as,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the original ratings on the left. The difference is that large unexpected point spreads</a:t>
          </a:r>
          <a:r>
            <a:rPr 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are magnified more by </a:t>
          </a:r>
          <a:r>
            <a:rPr lang="en-US" sz="1100" b="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squaring </a:t>
          </a:r>
          <a:r>
            <a:rPr 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errors for the ratings on the left.</a:t>
          </a:r>
          <a:endParaRPr lang="en-US">
            <a:effectLst/>
          </a:endParaRPr>
        </a:p>
        <a:p>
          <a:endParaRPr 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hris/Dropbox/My%20Books/PMS%205e/Example%20Files/Chapter%2007/Finished%20Examples/NFL%20Ratings%20Finish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 Web Data"/>
      <sheetName val="Model"/>
      <sheetName val="Sorted"/>
    </sheetNames>
    <sheetDataSet>
      <sheetData sheetId="0"/>
      <sheetData sheetId="1">
        <row r="5">
          <cell r="A5">
            <v>1</v>
          </cell>
          <cell r="B5" t="str">
            <v>Arizona Cardinals</v>
          </cell>
          <cell r="C5">
            <v>91.445656894110044</v>
          </cell>
        </row>
        <row r="6">
          <cell r="A6">
            <v>2</v>
          </cell>
          <cell r="B6" t="str">
            <v>Atlanta Falcons</v>
          </cell>
          <cell r="C6">
            <v>82.238370098203319</v>
          </cell>
        </row>
        <row r="7">
          <cell r="A7">
            <v>3</v>
          </cell>
          <cell r="B7" t="str">
            <v>Baltimore Ravens</v>
          </cell>
          <cell r="C7">
            <v>81.465972632067817</v>
          </cell>
        </row>
        <row r="8">
          <cell r="A8">
            <v>4</v>
          </cell>
          <cell r="B8" t="str">
            <v>Buffalo Bills</v>
          </cell>
          <cell r="C8">
            <v>81.788892004581655</v>
          </cell>
        </row>
        <row r="9">
          <cell r="A9">
            <v>5</v>
          </cell>
          <cell r="B9" t="str">
            <v>Carolina Panthers</v>
          </cell>
          <cell r="C9">
            <v>94.203643813553313</v>
          </cell>
        </row>
        <row r="10">
          <cell r="A10">
            <v>6</v>
          </cell>
          <cell r="B10" t="str">
            <v>Chicago Bears</v>
          </cell>
          <cell r="C10">
            <v>80.869793511101037</v>
          </cell>
        </row>
        <row r="11">
          <cell r="A11">
            <v>7</v>
          </cell>
          <cell r="B11" t="str">
            <v>Cincinnati Bengals</v>
          </cell>
          <cell r="C11">
            <v>90.349650536349955</v>
          </cell>
        </row>
        <row r="12">
          <cell r="A12">
            <v>8</v>
          </cell>
          <cell r="B12" t="str">
            <v>Cleveland Browns</v>
          </cell>
          <cell r="C12">
            <v>77.310073410539985</v>
          </cell>
        </row>
        <row r="13">
          <cell r="A13">
            <v>9</v>
          </cell>
          <cell r="B13" t="str">
            <v>Dallas Cowboys</v>
          </cell>
          <cell r="C13">
            <v>84.310415684761125</v>
          </cell>
        </row>
        <row r="14">
          <cell r="A14">
            <v>10</v>
          </cell>
          <cell r="B14" t="str">
            <v>Denver Broncos</v>
          </cell>
          <cell r="C14">
            <v>96.369961082316095</v>
          </cell>
        </row>
        <row r="15">
          <cell r="A15">
            <v>11</v>
          </cell>
          <cell r="B15" t="str">
            <v>Detroit Lions</v>
          </cell>
          <cell r="C15">
            <v>83.357641674571411</v>
          </cell>
        </row>
        <row r="16">
          <cell r="A16">
            <v>12</v>
          </cell>
          <cell r="B16" t="str">
            <v>Green Bay Packers</v>
          </cell>
          <cell r="C16">
            <v>81.890972137157746</v>
          </cell>
        </row>
        <row r="17">
          <cell r="A17">
            <v>13</v>
          </cell>
          <cell r="B17" t="str">
            <v>Houston Texans</v>
          </cell>
          <cell r="C17">
            <v>77.415452208076459</v>
          </cell>
        </row>
        <row r="18">
          <cell r="A18">
            <v>14</v>
          </cell>
          <cell r="B18" t="str">
            <v>Indianapolis Colts</v>
          </cell>
          <cell r="C18">
            <v>89.035239903232025</v>
          </cell>
        </row>
        <row r="19">
          <cell r="A19">
            <v>15</v>
          </cell>
          <cell r="B19" t="str">
            <v>Jacksonville Jaguars</v>
          </cell>
          <cell r="C19">
            <v>73.901218879967686</v>
          </cell>
        </row>
        <row r="20">
          <cell r="A20">
            <v>16</v>
          </cell>
          <cell r="B20" t="str">
            <v>Kansas City Chiefs</v>
          </cell>
          <cell r="C20">
            <v>91.077950587810236</v>
          </cell>
        </row>
        <row r="21">
          <cell r="A21">
            <v>17</v>
          </cell>
          <cell r="B21" t="str">
            <v>Miami Dolphins</v>
          </cell>
          <cell r="C21">
            <v>84.16180681139852</v>
          </cell>
        </row>
        <row r="22">
          <cell r="A22">
            <v>18</v>
          </cell>
          <cell r="B22" t="str">
            <v>Minnesota Vikings</v>
          </cell>
          <cell r="C22">
            <v>78.384029069233065</v>
          </cell>
        </row>
        <row r="23">
          <cell r="A23">
            <v>19</v>
          </cell>
          <cell r="B23" t="str">
            <v>New England Patriots</v>
          </cell>
          <cell r="C23">
            <v>90.889234352351536</v>
          </cell>
        </row>
        <row r="24">
          <cell r="A24">
            <v>20</v>
          </cell>
          <cell r="B24" t="str">
            <v>New Orleans Saints</v>
          </cell>
          <cell r="C24">
            <v>93.769962770856282</v>
          </cell>
        </row>
        <row r="25">
          <cell r="A25">
            <v>21</v>
          </cell>
          <cell r="B25" t="str">
            <v>New York Giants</v>
          </cell>
          <cell r="C25">
            <v>79.602431936899507</v>
          </cell>
        </row>
        <row r="26">
          <cell r="A26">
            <v>22</v>
          </cell>
          <cell r="B26" t="str">
            <v>New York Jets</v>
          </cell>
          <cell r="C26">
            <v>78.914586290618516</v>
          </cell>
        </row>
        <row r="27">
          <cell r="A27">
            <v>23</v>
          </cell>
          <cell r="B27" t="str">
            <v>Oakland Raiders</v>
          </cell>
          <cell r="C27">
            <v>77.014760610046039</v>
          </cell>
        </row>
        <row r="28">
          <cell r="A28">
            <v>24</v>
          </cell>
          <cell r="B28" t="str">
            <v>Philadelphia Eagles</v>
          </cell>
          <cell r="C28">
            <v>86.853818461585504</v>
          </cell>
        </row>
        <row r="29">
          <cell r="A29">
            <v>25</v>
          </cell>
          <cell r="B29" t="str">
            <v>Pittsburgh Steelers</v>
          </cell>
          <cell r="C29">
            <v>83.046875981370576</v>
          </cell>
        </row>
        <row r="30">
          <cell r="A30">
            <v>26</v>
          </cell>
          <cell r="B30" t="str">
            <v>St. Louis Rams</v>
          </cell>
          <cell r="C30">
            <v>87.221701478533987</v>
          </cell>
        </row>
        <row r="31">
          <cell r="A31">
            <v>27</v>
          </cell>
          <cell r="B31" t="str">
            <v>San Diego Chargers</v>
          </cell>
          <cell r="C31">
            <v>87.656421823789088</v>
          </cell>
        </row>
        <row r="32">
          <cell r="A32">
            <v>28</v>
          </cell>
          <cell r="B32" t="str">
            <v>San Francisco 49ers</v>
          </cell>
          <cell r="C32">
            <v>95.134544176891481</v>
          </cell>
        </row>
        <row r="33">
          <cell r="A33">
            <v>29</v>
          </cell>
          <cell r="B33" t="str">
            <v>Seattle Seahawks</v>
          </cell>
          <cell r="C33">
            <v>98.044266399404776</v>
          </cell>
        </row>
        <row r="34">
          <cell r="A34">
            <v>30</v>
          </cell>
          <cell r="B34" t="str">
            <v>Tampa Bay Buccaneers</v>
          </cell>
          <cell r="C34">
            <v>82.32725654344317</v>
          </cell>
        </row>
        <row r="35">
          <cell r="A35">
            <v>31</v>
          </cell>
          <cell r="B35" t="str">
            <v>Tennessee Titans</v>
          </cell>
          <cell r="C35">
            <v>84.226909088023817</v>
          </cell>
        </row>
        <row r="36">
          <cell r="A36">
            <v>32</v>
          </cell>
          <cell r="B36" t="str">
            <v>Washington Redskins</v>
          </cell>
          <cell r="C36">
            <v>75.720489147154524</v>
          </cell>
        </row>
        <row r="38">
          <cell r="B38">
            <v>3.1054681541874549</v>
          </cell>
        </row>
        <row r="43">
          <cell r="B43">
            <v>85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syncVertical="1" syncRef="A1" transitionEvaluation="1" codeName="Sheet1">
    <pageSetUpPr fitToPage="1"/>
  </sheetPr>
  <dimension ref="A1:L261"/>
  <sheetViews>
    <sheetView tabSelected="1" workbookViewId="0"/>
  </sheetViews>
  <sheetFormatPr defaultColWidth="9.6640625" defaultRowHeight="14.4" x14ac:dyDescent="0.3"/>
  <cols>
    <col min="1" max="1" width="21.33203125" style="2" customWidth="1"/>
    <col min="2" max="2" width="22.6640625" style="2" customWidth="1"/>
    <col min="3" max="3" width="17" style="2" customWidth="1"/>
    <col min="4" max="4" width="5.88671875" style="2" customWidth="1"/>
    <col min="5" max="5" width="19.109375" style="2" customWidth="1"/>
    <col min="6" max="6" width="16.88671875" style="2" customWidth="1"/>
    <col min="7" max="7" width="18.88671875" style="2" customWidth="1"/>
    <col min="8" max="8" width="17.88671875" style="2" customWidth="1"/>
    <col min="9" max="9" width="17.33203125" style="2" customWidth="1"/>
    <col min="10" max="10" width="12.109375" style="2" customWidth="1"/>
    <col min="11" max="11" width="17.5546875" style="2" customWidth="1"/>
    <col min="12" max="12" width="15" style="2" customWidth="1"/>
    <col min="13" max="16384" width="9.6640625" style="2"/>
  </cols>
  <sheetData>
    <row r="1" spans="1:12" x14ac:dyDescent="0.3">
      <c r="A1" s="1" t="s">
        <v>68</v>
      </c>
      <c r="E1" s="3" t="s">
        <v>45</v>
      </c>
    </row>
    <row r="2" spans="1:12" x14ac:dyDescent="0.3">
      <c r="E2" s="2" t="s">
        <v>62</v>
      </c>
      <c r="F2" s="4">
        <f>SUM(L6:L261)</f>
        <v>2161.0905914641603</v>
      </c>
    </row>
    <row r="3" spans="1:12" x14ac:dyDescent="0.3">
      <c r="A3" s="3" t="s">
        <v>31</v>
      </c>
      <c r="E3" s="3"/>
    </row>
    <row r="4" spans="1:12" x14ac:dyDescent="0.3">
      <c r="A4" s="2" t="s">
        <v>27</v>
      </c>
      <c r="B4" s="5" t="s">
        <v>0</v>
      </c>
      <c r="C4" s="6" t="s">
        <v>1</v>
      </c>
      <c r="E4" s="7" t="s">
        <v>25</v>
      </c>
      <c r="K4" s="3" t="s">
        <v>29</v>
      </c>
      <c r="L4" s="8"/>
    </row>
    <row r="5" spans="1:12" x14ac:dyDescent="0.3">
      <c r="A5" s="9">
        <v>1</v>
      </c>
      <c r="B5" s="2" t="s">
        <v>32</v>
      </c>
      <c r="C5" s="10">
        <v>86.545676650747225</v>
      </c>
      <c r="E5" s="11" t="s">
        <v>50</v>
      </c>
      <c r="F5" s="23" t="s">
        <v>37</v>
      </c>
      <c r="G5" s="23" t="s">
        <v>38</v>
      </c>
      <c r="H5" s="24" t="s">
        <v>44</v>
      </c>
      <c r="I5" s="24" t="s">
        <v>48</v>
      </c>
      <c r="J5" s="6" t="s">
        <v>28</v>
      </c>
      <c r="K5" s="6" t="s">
        <v>30</v>
      </c>
      <c r="L5" s="6" t="s">
        <v>63</v>
      </c>
    </row>
    <row r="6" spans="1:12" x14ac:dyDescent="0.3">
      <c r="A6" s="9">
        <v>2</v>
      </c>
      <c r="B6" s="2" t="s">
        <v>8</v>
      </c>
      <c r="C6" s="10">
        <v>85.538915193006446</v>
      </c>
      <c r="E6" s="19">
        <v>1</v>
      </c>
      <c r="F6" s="20">
        <v>10</v>
      </c>
      <c r="G6" s="20">
        <v>3</v>
      </c>
      <c r="H6" s="20">
        <v>49</v>
      </c>
      <c r="I6" s="20">
        <v>27</v>
      </c>
      <c r="J6" s="12">
        <f>H6-I6</f>
        <v>22</v>
      </c>
      <c r="K6" s="13">
        <f t="shared" ref="K6:K69" si="0">VLOOKUP(F6,RatingTable,3)-VLOOKUP(G6,RatingTable,3)+Home_team_advantage</f>
        <v>20.99614731104527</v>
      </c>
      <c r="L6" s="13">
        <f>ABS(J6-K6)</f>
        <v>1.0038526889547299</v>
      </c>
    </row>
    <row r="7" spans="1:12" x14ac:dyDescent="0.3">
      <c r="A7" s="9">
        <v>3</v>
      </c>
      <c r="B7" s="2" t="s">
        <v>33</v>
      </c>
      <c r="C7" s="10">
        <v>81.539739029903117</v>
      </c>
      <c r="E7" s="19">
        <v>1</v>
      </c>
      <c r="F7" s="20">
        <v>5</v>
      </c>
      <c r="G7" s="20">
        <v>29</v>
      </c>
      <c r="H7" s="20">
        <v>7</v>
      </c>
      <c r="I7" s="20">
        <v>12</v>
      </c>
      <c r="J7" s="12">
        <f t="shared" ref="J7:J70" si="1">H7-I7</f>
        <v>-5</v>
      </c>
      <c r="K7" s="13">
        <f t="shared" si="0"/>
        <v>-2.2527931254820226</v>
      </c>
      <c r="L7" s="13">
        <f t="shared" ref="L7:L70" si="2">ABS(J7-K7)</f>
        <v>2.7472068745179774</v>
      </c>
    </row>
    <row r="8" spans="1:12" x14ac:dyDescent="0.3">
      <c r="A8" s="9">
        <v>4</v>
      </c>
      <c r="B8" s="2" t="s">
        <v>4</v>
      </c>
      <c r="C8" s="10">
        <v>81.539883723678841</v>
      </c>
      <c r="E8" s="19">
        <v>1</v>
      </c>
      <c r="F8" s="20">
        <v>15</v>
      </c>
      <c r="G8" s="20">
        <v>16</v>
      </c>
      <c r="H8" s="20">
        <v>2</v>
      </c>
      <c r="I8" s="20">
        <v>28</v>
      </c>
      <c r="J8" s="12">
        <f t="shared" si="1"/>
        <v>-26</v>
      </c>
      <c r="K8" s="13">
        <f t="shared" si="0"/>
        <v>-16.863532110403959</v>
      </c>
      <c r="L8" s="13">
        <f t="shared" si="2"/>
        <v>9.1364678895960409</v>
      </c>
    </row>
    <row r="9" spans="1:12" x14ac:dyDescent="0.3">
      <c r="A9" s="9">
        <v>5</v>
      </c>
      <c r="B9" s="2" t="s">
        <v>35</v>
      </c>
      <c r="C9" s="10">
        <v>93.540689002469279</v>
      </c>
      <c r="E9" s="19">
        <v>1</v>
      </c>
      <c r="F9" s="20">
        <v>22</v>
      </c>
      <c r="G9" s="20">
        <v>30</v>
      </c>
      <c r="H9" s="20">
        <v>18</v>
      </c>
      <c r="I9" s="20">
        <v>17</v>
      </c>
      <c r="J9" s="12">
        <f t="shared" si="1"/>
        <v>1</v>
      </c>
      <c r="K9" s="13">
        <f t="shared" si="0"/>
        <v>4.4798340377459516</v>
      </c>
      <c r="L9" s="13">
        <f t="shared" si="2"/>
        <v>3.4798340377459516</v>
      </c>
    </row>
    <row r="10" spans="1:12" x14ac:dyDescent="0.3">
      <c r="A10" s="9">
        <v>6</v>
      </c>
      <c r="B10" s="2" t="s">
        <v>17</v>
      </c>
      <c r="C10" s="10">
        <v>81.526589336866138</v>
      </c>
      <c r="E10" s="19">
        <v>1</v>
      </c>
      <c r="F10" s="20">
        <v>26</v>
      </c>
      <c r="G10" s="20">
        <v>1</v>
      </c>
      <c r="H10" s="20">
        <v>27</v>
      </c>
      <c r="I10" s="20">
        <v>24</v>
      </c>
      <c r="J10" s="12">
        <f t="shared" si="1"/>
        <v>3</v>
      </c>
      <c r="K10" s="13">
        <f t="shared" si="0"/>
        <v>2.9853435563377166</v>
      </c>
      <c r="L10" s="13">
        <f t="shared" si="2"/>
        <v>1.4656443662283358E-2</v>
      </c>
    </row>
    <row r="11" spans="1:12" x14ac:dyDescent="0.3">
      <c r="A11" s="9">
        <v>7</v>
      </c>
      <c r="B11" s="2" t="s">
        <v>67</v>
      </c>
      <c r="C11" s="10">
        <v>89.53366665993326</v>
      </c>
      <c r="E11" s="19">
        <v>1</v>
      </c>
      <c r="F11" s="20">
        <v>9</v>
      </c>
      <c r="G11" s="20">
        <v>21</v>
      </c>
      <c r="H11" s="20">
        <v>36</v>
      </c>
      <c r="I11" s="20">
        <v>31</v>
      </c>
      <c r="J11" s="12">
        <f t="shared" si="1"/>
        <v>5</v>
      </c>
      <c r="K11" s="13">
        <f t="shared" si="0"/>
        <v>6.6340234610866338</v>
      </c>
      <c r="L11" s="13">
        <f t="shared" si="2"/>
        <v>1.6340234610866338</v>
      </c>
    </row>
    <row r="12" spans="1:12" x14ac:dyDescent="0.3">
      <c r="A12" s="9">
        <v>8</v>
      </c>
      <c r="B12" s="2" t="s">
        <v>42</v>
      </c>
      <c r="C12" s="10">
        <v>73.539011648238528</v>
      </c>
      <c r="E12" s="19">
        <v>1</v>
      </c>
      <c r="F12" s="20">
        <v>28</v>
      </c>
      <c r="G12" s="20">
        <v>12</v>
      </c>
      <c r="H12" s="20">
        <v>34</v>
      </c>
      <c r="I12" s="20">
        <v>28</v>
      </c>
      <c r="J12" s="12">
        <f t="shared" si="1"/>
        <v>6</v>
      </c>
      <c r="K12" s="13">
        <f t="shared" si="0"/>
        <v>11.845661341855056</v>
      </c>
      <c r="L12" s="13">
        <f t="shared" si="2"/>
        <v>5.845661341855056</v>
      </c>
    </row>
    <row r="13" spans="1:12" x14ac:dyDescent="0.3">
      <c r="A13" s="9">
        <v>9</v>
      </c>
      <c r="B13" s="2" t="s">
        <v>5</v>
      </c>
      <c r="C13" s="10">
        <v>82.539040510426446</v>
      </c>
      <c r="E13" s="19">
        <v>1</v>
      </c>
      <c r="F13" s="20">
        <v>20</v>
      </c>
      <c r="G13" s="20">
        <v>2</v>
      </c>
      <c r="H13" s="20">
        <v>23</v>
      </c>
      <c r="I13" s="20">
        <v>17</v>
      </c>
      <c r="J13" s="12">
        <f t="shared" si="1"/>
        <v>6</v>
      </c>
      <c r="K13" s="13">
        <f t="shared" si="0"/>
        <v>10.000078242042484</v>
      </c>
      <c r="L13" s="13">
        <f t="shared" si="2"/>
        <v>4.0000782420424841</v>
      </c>
    </row>
    <row r="14" spans="1:12" x14ac:dyDescent="0.3">
      <c r="A14" s="9">
        <v>10</v>
      </c>
      <c r="B14" s="2" t="s">
        <v>13</v>
      </c>
      <c r="C14" s="10">
        <v>99.536973284538689</v>
      </c>
      <c r="E14" s="19">
        <v>1</v>
      </c>
      <c r="F14" s="20">
        <v>14</v>
      </c>
      <c r="G14" s="20">
        <v>23</v>
      </c>
      <c r="H14" s="20">
        <v>21</v>
      </c>
      <c r="I14" s="20">
        <v>17</v>
      </c>
      <c r="J14" s="12">
        <f t="shared" si="1"/>
        <v>4</v>
      </c>
      <c r="K14" s="13">
        <f t="shared" si="0"/>
        <v>10.79689121364671</v>
      </c>
      <c r="L14" s="13">
        <f t="shared" si="2"/>
        <v>6.7968912136467097</v>
      </c>
    </row>
    <row r="15" spans="1:12" x14ac:dyDescent="0.3">
      <c r="A15" s="9">
        <v>11</v>
      </c>
      <c r="B15" s="2" t="s">
        <v>19</v>
      </c>
      <c r="C15" s="10">
        <v>83.529175692058118</v>
      </c>
      <c r="E15" s="19">
        <v>1</v>
      </c>
      <c r="F15" s="20">
        <v>6</v>
      </c>
      <c r="G15" s="20">
        <v>7</v>
      </c>
      <c r="H15" s="20">
        <v>24</v>
      </c>
      <c r="I15" s="20">
        <v>21</v>
      </c>
      <c r="J15" s="12">
        <f t="shared" si="1"/>
        <v>3</v>
      </c>
      <c r="K15" s="13">
        <f t="shared" si="0"/>
        <v>-5.0081642666574249</v>
      </c>
      <c r="L15" s="13">
        <f t="shared" si="2"/>
        <v>8.008164266657424</v>
      </c>
    </row>
    <row r="16" spans="1:12" x14ac:dyDescent="0.3">
      <c r="A16" s="9">
        <v>12</v>
      </c>
      <c r="B16" s="2" t="s">
        <v>16</v>
      </c>
      <c r="C16" s="10">
        <v>86.537365058868417</v>
      </c>
      <c r="E16" s="19">
        <v>1</v>
      </c>
      <c r="F16" s="20">
        <v>11</v>
      </c>
      <c r="G16" s="20">
        <v>18</v>
      </c>
      <c r="H16" s="20">
        <v>34</v>
      </c>
      <c r="I16" s="20">
        <v>24</v>
      </c>
      <c r="J16" s="12">
        <f t="shared" si="1"/>
        <v>10</v>
      </c>
      <c r="K16" s="13">
        <f t="shared" si="0"/>
        <v>5.0053041279387918</v>
      </c>
      <c r="L16" s="13">
        <f t="shared" si="2"/>
        <v>4.9946958720612082</v>
      </c>
    </row>
    <row r="17" spans="1:12" x14ac:dyDescent="0.3">
      <c r="A17" s="9">
        <v>13</v>
      </c>
      <c r="B17" s="2" t="s">
        <v>46</v>
      </c>
      <c r="C17" s="10">
        <v>73.468427056552031</v>
      </c>
      <c r="E17" s="19">
        <v>1</v>
      </c>
      <c r="F17" s="20">
        <v>4</v>
      </c>
      <c r="G17" s="20">
        <v>19</v>
      </c>
      <c r="H17" s="20">
        <v>21</v>
      </c>
      <c r="I17" s="20">
        <v>23</v>
      </c>
      <c r="J17" s="12">
        <f t="shared" si="1"/>
        <v>-2</v>
      </c>
      <c r="K17" s="13">
        <f t="shared" si="0"/>
        <v>-7.9949325416745234</v>
      </c>
      <c r="L17" s="13">
        <f t="shared" si="2"/>
        <v>5.9949325416745234</v>
      </c>
    </row>
    <row r="18" spans="1:12" x14ac:dyDescent="0.3">
      <c r="A18" s="9">
        <v>14</v>
      </c>
      <c r="B18" s="2" t="s">
        <v>12</v>
      </c>
      <c r="C18" s="10">
        <v>86.332223851690273</v>
      </c>
      <c r="E18" s="19">
        <v>1</v>
      </c>
      <c r="F18" s="20">
        <v>25</v>
      </c>
      <c r="G18" s="20">
        <v>31</v>
      </c>
      <c r="H18" s="20">
        <v>9</v>
      </c>
      <c r="I18" s="20">
        <v>16</v>
      </c>
      <c r="J18" s="12">
        <f t="shared" si="1"/>
        <v>-7</v>
      </c>
      <c r="K18" s="13">
        <f t="shared" si="0"/>
        <v>4.9880934963683137</v>
      </c>
      <c r="L18" s="13">
        <f t="shared" si="2"/>
        <v>11.988093496368315</v>
      </c>
    </row>
    <row r="19" spans="1:12" x14ac:dyDescent="0.3">
      <c r="A19" s="9">
        <v>15</v>
      </c>
      <c r="B19" s="2" t="s">
        <v>39</v>
      </c>
      <c r="C19" s="10">
        <v>72.673407793150247</v>
      </c>
      <c r="E19" s="19">
        <v>1</v>
      </c>
      <c r="F19" s="20">
        <v>8</v>
      </c>
      <c r="G19" s="20">
        <v>17</v>
      </c>
      <c r="H19" s="20">
        <v>10</v>
      </c>
      <c r="I19" s="20">
        <v>23</v>
      </c>
      <c r="J19" s="12">
        <f t="shared" si="1"/>
        <v>-13</v>
      </c>
      <c r="K19" s="13">
        <f t="shared" si="0"/>
        <v>-9.9982885617273851</v>
      </c>
      <c r="L19" s="13">
        <f t="shared" si="2"/>
        <v>3.0017114382726149</v>
      </c>
    </row>
    <row r="20" spans="1:12" x14ac:dyDescent="0.3">
      <c r="A20" s="9">
        <v>16</v>
      </c>
      <c r="B20" s="2" t="s">
        <v>7</v>
      </c>
      <c r="C20" s="10">
        <v>92.535852959963904</v>
      </c>
      <c r="E20" s="19">
        <v>1</v>
      </c>
      <c r="F20" s="20">
        <v>32</v>
      </c>
      <c r="G20" s="20">
        <v>24</v>
      </c>
      <c r="H20" s="20">
        <v>27</v>
      </c>
      <c r="I20" s="20">
        <v>33</v>
      </c>
      <c r="J20" s="12">
        <f t="shared" si="1"/>
        <v>-6</v>
      </c>
      <c r="K20" s="13">
        <f t="shared" si="0"/>
        <v>-5.9988397470652979</v>
      </c>
      <c r="L20" s="13">
        <f t="shared" si="2"/>
        <v>1.1602529347021218E-3</v>
      </c>
    </row>
    <row r="21" spans="1:12" x14ac:dyDescent="0.3">
      <c r="A21" s="9">
        <v>17</v>
      </c>
      <c r="B21" s="2" t="s">
        <v>2</v>
      </c>
      <c r="C21" s="10">
        <v>86.536213266375611</v>
      </c>
      <c r="E21" s="19">
        <v>1</v>
      </c>
      <c r="F21" s="20">
        <v>27</v>
      </c>
      <c r="G21" s="20">
        <v>13</v>
      </c>
      <c r="H21" s="20">
        <v>28</v>
      </c>
      <c r="I21" s="20">
        <v>31</v>
      </c>
      <c r="J21" s="12">
        <f t="shared" si="1"/>
        <v>-3</v>
      </c>
      <c r="K21" s="13">
        <f t="shared" si="0"/>
        <v>18.068553354146765</v>
      </c>
      <c r="L21" s="13">
        <f t="shared" si="2"/>
        <v>21.068553354146765</v>
      </c>
    </row>
    <row r="22" spans="1:12" x14ac:dyDescent="0.3">
      <c r="A22" s="9">
        <v>18</v>
      </c>
      <c r="B22" s="2" t="s">
        <v>15</v>
      </c>
      <c r="C22" s="10">
        <v>81.522784620529023</v>
      </c>
      <c r="E22" s="19">
        <v>2</v>
      </c>
      <c r="F22" s="20">
        <v>19</v>
      </c>
      <c r="G22" s="20">
        <v>22</v>
      </c>
      <c r="H22" s="20">
        <v>13</v>
      </c>
      <c r="I22" s="20">
        <v>10</v>
      </c>
      <c r="J22" s="12">
        <f t="shared" si="1"/>
        <v>3</v>
      </c>
      <c r="K22" s="13">
        <f t="shared" si="0"/>
        <v>13.514315554136495</v>
      </c>
      <c r="L22" s="13">
        <f t="shared" si="2"/>
        <v>10.514315554136495</v>
      </c>
    </row>
    <row r="23" spans="1:12" x14ac:dyDescent="0.3">
      <c r="A23" s="9">
        <v>19</v>
      </c>
      <c r="B23" s="2" t="s">
        <v>11</v>
      </c>
      <c r="C23" s="10">
        <v>92.533729321763062</v>
      </c>
      <c r="E23" s="19">
        <v>2</v>
      </c>
      <c r="F23" s="20">
        <v>1</v>
      </c>
      <c r="G23" s="20">
        <v>11</v>
      </c>
      <c r="H23" s="20">
        <v>25</v>
      </c>
      <c r="I23" s="20">
        <v>21</v>
      </c>
      <c r="J23" s="12">
        <f t="shared" si="1"/>
        <v>4</v>
      </c>
      <c r="K23" s="13">
        <f t="shared" si="0"/>
        <v>6.0154140150988047</v>
      </c>
      <c r="L23" s="13">
        <f t="shared" si="2"/>
        <v>2.0154140150988047</v>
      </c>
    </row>
    <row r="24" spans="1:12" x14ac:dyDescent="0.3">
      <c r="A24" s="9">
        <v>20</v>
      </c>
      <c r="B24" s="2" t="s">
        <v>6</v>
      </c>
      <c r="C24" s="10">
        <v>92.540080378639232</v>
      </c>
      <c r="E24" s="19">
        <v>2</v>
      </c>
      <c r="F24" s="20">
        <v>29</v>
      </c>
      <c r="G24" s="20">
        <v>28</v>
      </c>
      <c r="H24" s="20">
        <v>29</v>
      </c>
      <c r="I24" s="20">
        <v>3</v>
      </c>
      <c r="J24" s="12">
        <f t="shared" si="1"/>
        <v>26</v>
      </c>
      <c r="K24" s="13">
        <f t="shared" si="0"/>
        <v>6.4071948964569208</v>
      </c>
      <c r="L24" s="13">
        <f t="shared" si="2"/>
        <v>19.592805103543078</v>
      </c>
    </row>
    <row r="25" spans="1:12" x14ac:dyDescent="0.3">
      <c r="A25" s="9">
        <v>21</v>
      </c>
      <c r="B25" s="2" t="s">
        <v>20</v>
      </c>
      <c r="C25" s="10">
        <v>78.903930105749509</v>
      </c>
      <c r="E25" s="19">
        <v>2</v>
      </c>
      <c r="F25" s="20">
        <v>30</v>
      </c>
      <c r="G25" s="20">
        <v>20</v>
      </c>
      <c r="H25" s="20">
        <v>14</v>
      </c>
      <c r="I25" s="20">
        <v>16</v>
      </c>
      <c r="J25" s="12">
        <f t="shared" si="1"/>
        <v>-2</v>
      </c>
      <c r="K25" s="13">
        <f t="shared" si="0"/>
        <v>-9.0037614795295227</v>
      </c>
      <c r="L25" s="13">
        <f t="shared" si="2"/>
        <v>7.0037614795295227</v>
      </c>
    </row>
    <row r="26" spans="1:12" x14ac:dyDescent="0.3">
      <c r="A26" s="9">
        <v>22</v>
      </c>
      <c r="B26" s="2" t="s">
        <v>18</v>
      </c>
      <c r="C26" s="10">
        <v>82.018326824036265</v>
      </c>
      <c r="E26" s="19">
        <v>2</v>
      </c>
      <c r="F26" s="20">
        <v>13</v>
      </c>
      <c r="G26" s="20">
        <v>31</v>
      </c>
      <c r="H26" s="20">
        <v>30</v>
      </c>
      <c r="I26" s="20">
        <v>24</v>
      </c>
      <c r="J26" s="12">
        <f t="shared" si="1"/>
        <v>6</v>
      </c>
      <c r="K26" s="13">
        <f t="shared" si="0"/>
        <v>-4.0799380854046996</v>
      </c>
      <c r="L26" s="13">
        <f t="shared" si="2"/>
        <v>10.079938085404699</v>
      </c>
    </row>
    <row r="27" spans="1:12" x14ac:dyDescent="0.3">
      <c r="A27" s="9">
        <v>23</v>
      </c>
      <c r="B27" s="2" t="s">
        <v>34</v>
      </c>
      <c r="C27" s="10">
        <v>78.534245694453261</v>
      </c>
      <c r="E27" s="19">
        <v>2</v>
      </c>
      <c r="F27" s="20">
        <v>21</v>
      </c>
      <c r="G27" s="20">
        <v>10</v>
      </c>
      <c r="H27" s="20">
        <v>23</v>
      </c>
      <c r="I27" s="20">
        <v>41</v>
      </c>
      <c r="J27" s="12">
        <f t="shared" si="1"/>
        <v>-18</v>
      </c>
      <c r="K27" s="13">
        <f t="shared" si="0"/>
        <v>-17.634130122379482</v>
      </c>
      <c r="L27" s="13">
        <f t="shared" si="2"/>
        <v>0.36586987762051848</v>
      </c>
    </row>
    <row r="28" spans="1:12" x14ac:dyDescent="0.3">
      <c r="A28" s="9">
        <v>24</v>
      </c>
      <c r="B28" s="2" t="s">
        <v>14</v>
      </c>
      <c r="C28" s="10">
        <v>86.541989713403481</v>
      </c>
      <c r="E28" s="19">
        <v>2</v>
      </c>
      <c r="F28" s="20">
        <v>2</v>
      </c>
      <c r="G28" s="20">
        <v>26</v>
      </c>
      <c r="H28" s="20">
        <v>31</v>
      </c>
      <c r="I28" s="20">
        <v>24</v>
      </c>
      <c r="J28" s="12">
        <f t="shared" si="1"/>
        <v>7</v>
      </c>
      <c r="K28" s="13">
        <f t="shared" si="0"/>
        <v>2.0057210987408984</v>
      </c>
      <c r="L28" s="13">
        <f t="shared" si="2"/>
        <v>4.9942789012591016</v>
      </c>
    </row>
    <row r="29" spans="1:12" x14ac:dyDescent="0.3">
      <c r="A29" s="9">
        <v>25</v>
      </c>
      <c r="B29" s="2" t="s">
        <v>23</v>
      </c>
      <c r="C29" s="10">
        <v>82.536458638325044</v>
      </c>
      <c r="E29" s="19">
        <v>2</v>
      </c>
      <c r="F29" s="20">
        <v>6</v>
      </c>
      <c r="G29" s="20">
        <v>18</v>
      </c>
      <c r="H29" s="20">
        <v>31</v>
      </c>
      <c r="I29" s="20">
        <v>30</v>
      </c>
      <c r="J29" s="12">
        <f t="shared" si="1"/>
        <v>1</v>
      </c>
      <c r="K29" s="13">
        <f t="shared" si="0"/>
        <v>3.002717772746812</v>
      </c>
      <c r="L29" s="13">
        <f t="shared" si="2"/>
        <v>2.002717772746812</v>
      </c>
    </row>
    <row r="30" spans="1:12" x14ac:dyDescent="0.3">
      <c r="A30" s="9">
        <v>26</v>
      </c>
      <c r="B30" s="2" t="s">
        <v>36</v>
      </c>
      <c r="C30" s="10">
        <v>86.532107150675245</v>
      </c>
      <c r="E30" s="19">
        <v>2</v>
      </c>
      <c r="F30" s="20">
        <v>16</v>
      </c>
      <c r="G30" s="20">
        <v>9</v>
      </c>
      <c r="H30" s="20">
        <v>17</v>
      </c>
      <c r="I30" s="20">
        <v>16</v>
      </c>
      <c r="J30" s="12">
        <f t="shared" si="1"/>
        <v>1</v>
      </c>
      <c r="K30" s="13">
        <f t="shared" si="0"/>
        <v>12.995725505947156</v>
      </c>
      <c r="L30" s="13">
        <f t="shared" si="2"/>
        <v>11.995725505947156</v>
      </c>
    </row>
    <row r="31" spans="1:12" x14ac:dyDescent="0.3">
      <c r="A31" s="9">
        <v>27</v>
      </c>
      <c r="B31" s="2" t="s">
        <v>22</v>
      </c>
      <c r="C31" s="10">
        <v>88.538067354289097</v>
      </c>
      <c r="E31" s="19">
        <v>2</v>
      </c>
      <c r="F31" s="20">
        <v>14</v>
      </c>
      <c r="G31" s="20">
        <v>17</v>
      </c>
      <c r="H31" s="20">
        <v>20</v>
      </c>
      <c r="I31" s="20">
        <v>24</v>
      </c>
      <c r="J31" s="12">
        <f t="shared" si="1"/>
        <v>-4</v>
      </c>
      <c r="K31" s="13">
        <f t="shared" si="0"/>
        <v>2.7949236417243588</v>
      </c>
      <c r="L31" s="13">
        <f t="shared" si="2"/>
        <v>6.7949236417243588</v>
      </c>
    </row>
    <row r="32" spans="1:12" x14ac:dyDescent="0.3">
      <c r="A32" s="9">
        <v>28</v>
      </c>
      <c r="B32" s="2" t="s">
        <v>9</v>
      </c>
      <c r="C32" s="10">
        <v>95.384113344313775</v>
      </c>
      <c r="E32" s="19">
        <v>2</v>
      </c>
      <c r="F32" s="20">
        <v>3</v>
      </c>
      <c r="G32" s="20">
        <v>8</v>
      </c>
      <c r="H32" s="20">
        <v>14</v>
      </c>
      <c r="I32" s="20">
        <v>6</v>
      </c>
      <c r="J32" s="12">
        <f t="shared" si="1"/>
        <v>8</v>
      </c>
      <c r="K32" s="13">
        <f t="shared" si="0"/>
        <v>10.999640438074287</v>
      </c>
      <c r="L32" s="13">
        <f t="shared" si="2"/>
        <v>2.9996404380742874</v>
      </c>
    </row>
    <row r="33" spans="1:12" x14ac:dyDescent="0.3">
      <c r="A33" s="9">
        <v>29</v>
      </c>
      <c r="B33" s="2" t="s">
        <v>10</v>
      </c>
      <c r="C33" s="10">
        <v>98.792395184360998</v>
      </c>
      <c r="E33" s="19">
        <v>2</v>
      </c>
      <c r="F33" s="20">
        <v>23</v>
      </c>
      <c r="G33" s="20">
        <v>15</v>
      </c>
      <c r="H33" s="20">
        <v>19</v>
      </c>
      <c r="I33" s="20">
        <v>9</v>
      </c>
      <c r="J33" s="12">
        <f t="shared" si="1"/>
        <v>10</v>
      </c>
      <c r="K33" s="13">
        <f t="shared" si="0"/>
        <v>8.8597509577127127</v>
      </c>
      <c r="L33" s="13">
        <f t="shared" si="2"/>
        <v>1.1402490422872873</v>
      </c>
    </row>
    <row r="34" spans="1:12" x14ac:dyDescent="0.3">
      <c r="A34" s="9">
        <v>30</v>
      </c>
      <c r="B34" s="2" t="s">
        <v>21</v>
      </c>
      <c r="C34" s="10">
        <v>80.537405842700011</v>
      </c>
      <c r="E34" s="19">
        <v>2</v>
      </c>
      <c r="F34" s="20">
        <v>24</v>
      </c>
      <c r="G34" s="20">
        <v>27</v>
      </c>
      <c r="H34" s="20">
        <v>30</v>
      </c>
      <c r="I34" s="20">
        <v>33</v>
      </c>
      <c r="J34" s="12">
        <f t="shared" si="1"/>
        <v>-3</v>
      </c>
      <c r="K34" s="13">
        <f t="shared" si="0"/>
        <v>1.0028354155240811</v>
      </c>
      <c r="L34" s="13">
        <f t="shared" si="2"/>
        <v>4.0028354155240811</v>
      </c>
    </row>
    <row r="35" spans="1:12" x14ac:dyDescent="0.3">
      <c r="A35" s="9">
        <v>31</v>
      </c>
      <c r="B35" s="2" t="s">
        <v>43</v>
      </c>
      <c r="C35" s="10">
        <v>80.547278198366428</v>
      </c>
      <c r="E35" s="19">
        <v>2</v>
      </c>
      <c r="F35" s="20">
        <v>4</v>
      </c>
      <c r="G35" s="20">
        <v>5</v>
      </c>
      <c r="H35" s="20">
        <v>24</v>
      </c>
      <c r="I35" s="20">
        <v>23</v>
      </c>
      <c r="J35" s="12">
        <f t="shared" si="1"/>
        <v>1</v>
      </c>
      <c r="K35" s="13">
        <f t="shared" si="0"/>
        <v>-9.0018922223807394</v>
      </c>
      <c r="L35" s="13">
        <f t="shared" si="2"/>
        <v>10.001892222380739</v>
      </c>
    </row>
    <row r="36" spans="1:12" x14ac:dyDescent="0.3">
      <c r="A36" s="9">
        <v>32</v>
      </c>
      <c r="B36" s="2" t="s">
        <v>3</v>
      </c>
      <c r="C36" s="10">
        <v>77.544236909928486</v>
      </c>
      <c r="E36" s="19">
        <v>3</v>
      </c>
      <c r="F36" s="20">
        <v>12</v>
      </c>
      <c r="G36" s="20">
        <v>32</v>
      </c>
      <c r="H36" s="20">
        <v>38</v>
      </c>
      <c r="I36" s="20">
        <v>20</v>
      </c>
      <c r="J36" s="12">
        <f t="shared" si="1"/>
        <v>18</v>
      </c>
      <c r="K36" s="13">
        <f t="shared" si="0"/>
        <v>11.992041205349629</v>
      </c>
      <c r="L36" s="13">
        <f t="shared" si="2"/>
        <v>6.0079587946503707</v>
      </c>
    </row>
    <row r="37" spans="1:12" x14ac:dyDescent="0.3">
      <c r="A37" s="9"/>
      <c r="C37" s="14"/>
      <c r="E37" s="19">
        <v>3</v>
      </c>
      <c r="F37" s="20">
        <v>7</v>
      </c>
      <c r="G37" s="20">
        <v>25</v>
      </c>
      <c r="H37" s="20">
        <v>20</v>
      </c>
      <c r="I37" s="20">
        <v>10</v>
      </c>
      <c r="J37" s="12">
        <f t="shared" si="1"/>
        <v>10</v>
      </c>
      <c r="K37" s="13">
        <f t="shared" si="0"/>
        <v>9.9961210780179144</v>
      </c>
      <c r="L37" s="13">
        <f t="shared" si="2"/>
        <v>3.8789219820856147E-3</v>
      </c>
    </row>
    <row r="38" spans="1:12" x14ac:dyDescent="0.3">
      <c r="A38" s="2" t="s">
        <v>24</v>
      </c>
      <c r="B38" s="15">
        <v>2.9989130564096973</v>
      </c>
      <c r="C38" s="14"/>
      <c r="D38" s="13"/>
      <c r="E38" s="19">
        <v>3</v>
      </c>
      <c r="F38" s="20">
        <v>24</v>
      </c>
      <c r="G38" s="20">
        <v>16</v>
      </c>
      <c r="H38" s="20">
        <v>16</v>
      </c>
      <c r="I38" s="20">
        <v>26</v>
      </c>
      <c r="J38" s="12">
        <f t="shared" si="1"/>
        <v>-10</v>
      </c>
      <c r="K38" s="13">
        <f t="shared" si="0"/>
        <v>-2.9949501901507256</v>
      </c>
      <c r="L38" s="13">
        <f t="shared" si="2"/>
        <v>7.0050498098492744</v>
      </c>
    </row>
    <row r="39" spans="1:12" x14ac:dyDescent="0.3">
      <c r="A39" s="9"/>
      <c r="C39" s="14"/>
      <c r="D39" s="13"/>
      <c r="E39" s="19">
        <v>3</v>
      </c>
      <c r="F39" s="20">
        <v>5</v>
      </c>
      <c r="G39" s="20">
        <v>21</v>
      </c>
      <c r="H39" s="20">
        <v>38</v>
      </c>
      <c r="I39" s="20">
        <v>0</v>
      </c>
      <c r="J39" s="12">
        <f t="shared" si="1"/>
        <v>38</v>
      </c>
      <c r="K39" s="13">
        <f t="shared" si="0"/>
        <v>17.635671953129467</v>
      </c>
      <c r="L39" s="13">
        <f t="shared" si="2"/>
        <v>20.364328046870533</v>
      </c>
    </row>
    <row r="40" spans="1:12" x14ac:dyDescent="0.3">
      <c r="A40" s="3" t="s">
        <v>26</v>
      </c>
      <c r="C40" s="13"/>
      <c r="D40" s="13"/>
      <c r="E40" s="19">
        <v>3</v>
      </c>
      <c r="F40" s="20">
        <v>22</v>
      </c>
      <c r="G40" s="20">
        <v>4</v>
      </c>
      <c r="H40" s="20">
        <v>27</v>
      </c>
      <c r="I40" s="20">
        <v>20</v>
      </c>
      <c r="J40" s="12">
        <f t="shared" si="1"/>
        <v>7</v>
      </c>
      <c r="K40" s="13">
        <f t="shared" si="0"/>
        <v>3.4773561567671214</v>
      </c>
      <c r="L40" s="13">
        <f t="shared" si="2"/>
        <v>3.5226438432328786</v>
      </c>
    </row>
    <row r="41" spans="1:12" x14ac:dyDescent="0.3">
      <c r="A41" s="2" t="s">
        <v>40</v>
      </c>
      <c r="B41" s="16">
        <f>AVERAGE(Rating)</f>
        <v>84.999999999999972</v>
      </c>
      <c r="D41" s="6"/>
      <c r="E41" s="19">
        <v>3</v>
      </c>
      <c r="F41" s="20">
        <v>25</v>
      </c>
      <c r="G41" s="20">
        <v>6</v>
      </c>
      <c r="H41" s="20">
        <v>23</v>
      </c>
      <c r="I41" s="20">
        <v>40</v>
      </c>
      <c r="J41" s="12">
        <f t="shared" si="1"/>
        <v>-17</v>
      </c>
      <c r="K41" s="13">
        <f t="shared" si="0"/>
        <v>4.0087823578686033</v>
      </c>
      <c r="L41" s="13">
        <f t="shared" si="2"/>
        <v>21.008782357868604</v>
      </c>
    </row>
    <row r="42" spans="1:12" x14ac:dyDescent="0.3">
      <c r="B42" s="6" t="s">
        <v>47</v>
      </c>
      <c r="E42" s="19">
        <v>3</v>
      </c>
      <c r="F42" s="20">
        <v>29</v>
      </c>
      <c r="G42" s="20">
        <v>15</v>
      </c>
      <c r="H42" s="20">
        <v>45</v>
      </c>
      <c r="I42" s="20">
        <v>17</v>
      </c>
      <c r="J42" s="12">
        <f t="shared" si="1"/>
        <v>28</v>
      </c>
      <c r="K42" s="13">
        <f t="shared" si="0"/>
        <v>29.11790044762045</v>
      </c>
      <c r="L42" s="13">
        <f t="shared" si="2"/>
        <v>1.1179004476204497</v>
      </c>
    </row>
    <row r="43" spans="1:12" x14ac:dyDescent="0.3">
      <c r="A43" s="17" t="s">
        <v>41</v>
      </c>
      <c r="B43" s="18">
        <v>85</v>
      </c>
      <c r="E43" s="19">
        <v>3</v>
      </c>
      <c r="F43" s="20">
        <v>18</v>
      </c>
      <c r="G43" s="20">
        <v>8</v>
      </c>
      <c r="H43" s="20">
        <v>27</v>
      </c>
      <c r="I43" s="20">
        <v>31</v>
      </c>
      <c r="J43" s="12">
        <f t="shared" si="1"/>
        <v>-4</v>
      </c>
      <c r="K43" s="13">
        <f t="shared" si="0"/>
        <v>10.982686028700194</v>
      </c>
      <c r="L43" s="13">
        <f t="shared" si="2"/>
        <v>14.982686028700194</v>
      </c>
    </row>
    <row r="44" spans="1:12" x14ac:dyDescent="0.3">
      <c r="A44" s="3"/>
      <c r="E44" s="19">
        <v>3</v>
      </c>
      <c r="F44" s="20">
        <v>17</v>
      </c>
      <c r="G44" s="20">
        <v>2</v>
      </c>
      <c r="H44" s="20">
        <v>27</v>
      </c>
      <c r="I44" s="20">
        <v>23</v>
      </c>
      <c r="J44" s="12">
        <f t="shared" si="1"/>
        <v>4</v>
      </c>
      <c r="K44" s="13">
        <f t="shared" si="0"/>
        <v>3.9962111297788629</v>
      </c>
      <c r="L44" s="13">
        <f t="shared" si="2"/>
        <v>3.7888702211370529E-3</v>
      </c>
    </row>
    <row r="45" spans="1:12" x14ac:dyDescent="0.3">
      <c r="A45" s="3" t="s">
        <v>51</v>
      </c>
      <c r="E45" s="19">
        <v>3</v>
      </c>
      <c r="F45" s="20">
        <v>7</v>
      </c>
      <c r="G45" s="20">
        <v>12</v>
      </c>
      <c r="H45" s="20">
        <v>34</v>
      </c>
      <c r="I45" s="20">
        <v>30</v>
      </c>
      <c r="J45" s="12">
        <f t="shared" si="1"/>
        <v>4</v>
      </c>
      <c r="K45" s="13">
        <f t="shared" si="0"/>
        <v>5.9952146574745404</v>
      </c>
      <c r="L45" s="13">
        <f t="shared" si="2"/>
        <v>1.9952146574745404</v>
      </c>
    </row>
    <row r="46" spans="1:12" ht="12.75" customHeight="1" x14ac:dyDescent="0.3">
      <c r="A46" s="2" t="s">
        <v>52</v>
      </c>
      <c r="B46" s="2" t="s">
        <v>53</v>
      </c>
      <c r="E46" s="19">
        <v>3</v>
      </c>
      <c r="F46" s="20">
        <v>32</v>
      </c>
      <c r="G46" s="20">
        <v>11</v>
      </c>
      <c r="H46" s="20">
        <v>20</v>
      </c>
      <c r="I46" s="20">
        <v>27</v>
      </c>
      <c r="J46" s="12">
        <f t="shared" si="1"/>
        <v>-7</v>
      </c>
      <c r="K46" s="13">
        <f t="shared" si="0"/>
        <v>-2.9860257257199345</v>
      </c>
      <c r="L46" s="13">
        <f t="shared" si="2"/>
        <v>4.0139742742800655</v>
      </c>
    </row>
    <row r="47" spans="1:12" x14ac:dyDescent="0.3">
      <c r="A47" s="2" t="s">
        <v>54</v>
      </c>
      <c r="B47" s="2" t="s">
        <v>55</v>
      </c>
      <c r="E47" s="19">
        <v>3</v>
      </c>
      <c r="F47" s="20">
        <v>28</v>
      </c>
      <c r="G47" s="20">
        <v>14</v>
      </c>
      <c r="H47" s="20">
        <v>7</v>
      </c>
      <c r="I47" s="20">
        <v>27</v>
      </c>
      <c r="J47" s="12">
        <f t="shared" si="1"/>
        <v>-20</v>
      </c>
      <c r="K47" s="13">
        <f t="shared" si="0"/>
        <v>12.0508025490332</v>
      </c>
      <c r="L47" s="13">
        <f t="shared" si="2"/>
        <v>32.0508025490332</v>
      </c>
    </row>
    <row r="48" spans="1:12" x14ac:dyDescent="0.3">
      <c r="A48" s="2" t="s">
        <v>56</v>
      </c>
      <c r="B48" s="2" t="s">
        <v>57</v>
      </c>
      <c r="E48" s="19">
        <v>3</v>
      </c>
      <c r="F48" s="20">
        <v>3</v>
      </c>
      <c r="G48" s="20">
        <v>13</v>
      </c>
      <c r="H48" s="20">
        <v>30</v>
      </c>
      <c r="I48" s="20">
        <v>9</v>
      </c>
      <c r="J48" s="12">
        <f t="shared" si="1"/>
        <v>21</v>
      </c>
      <c r="K48" s="13">
        <f t="shared" si="0"/>
        <v>11.070225029760785</v>
      </c>
      <c r="L48" s="13">
        <f t="shared" si="2"/>
        <v>9.9297749702392153</v>
      </c>
    </row>
    <row r="49" spans="1:12" x14ac:dyDescent="0.3">
      <c r="A49" s="2" t="s">
        <v>1</v>
      </c>
      <c r="B49" s="2" t="s">
        <v>58</v>
      </c>
      <c r="E49" s="19">
        <v>3</v>
      </c>
      <c r="F49" s="20">
        <v>19</v>
      </c>
      <c r="G49" s="20">
        <v>30</v>
      </c>
      <c r="H49" s="20">
        <v>23</v>
      </c>
      <c r="I49" s="20">
        <v>3</v>
      </c>
      <c r="J49" s="12">
        <f t="shared" si="1"/>
        <v>20</v>
      </c>
      <c r="K49" s="13">
        <f t="shared" si="0"/>
        <v>14.995236535472749</v>
      </c>
      <c r="L49" s="13">
        <f t="shared" si="2"/>
        <v>5.004763464527251</v>
      </c>
    </row>
    <row r="50" spans="1:12" x14ac:dyDescent="0.3">
      <c r="A50" s="2" t="s">
        <v>59</v>
      </c>
      <c r="B50" s="2" t="s">
        <v>60</v>
      </c>
      <c r="E50" s="19">
        <v>3</v>
      </c>
      <c r="F50" s="20">
        <v>20</v>
      </c>
      <c r="G50" s="20">
        <v>1</v>
      </c>
      <c r="H50" s="20">
        <v>31</v>
      </c>
      <c r="I50" s="20">
        <v>7</v>
      </c>
      <c r="J50" s="12">
        <f t="shared" si="1"/>
        <v>24</v>
      </c>
      <c r="K50" s="13">
        <f t="shared" si="0"/>
        <v>8.9933167843017046</v>
      </c>
      <c r="L50" s="13">
        <f t="shared" si="2"/>
        <v>15.006683215698295</v>
      </c>
    </row>
    <row r="51" spans="1:12" x14ac:dyDescent="0.3">
      <c r="A51" s="2" t="s">
        <v>64</v>
      </c>
      <c r="B51" s="2" t="s">
        <v>61</v>
      </c>
      <c r="E51" s="19">
        <v>4</v>
      </c>
      <c r="F51" s="20">
        <v>31</v>
      </c>
      <c r="G51" s="20">
        <v>27</v>
      </c>
      <c r="H51" s="20">
        <v>20</v>
      </c>
      <c r="I51" s="20">
        <v>17</v>
      </c>
      <c r="J51" s="12">
        <f t="shared" si="1"/>
        <v>3</v>
      </c>
      <c r="K51" s="13">
        <f t="shared" si="0"/>
        <v>-4.9918760995129725</v>
      </c>
      <c r="L51" s="13">
        <f t="shared" si="2"/>
        <v>7.9918760995129725</v>
      </c>
    </row>
    <row r="52" spans="1:12" x14ac:dyDescent="0.3">
      <c r="E52" s="19">
        <v>4</v>
      </c>
      <c r="F52" s="20">
        <v>9</v>
      </c>
      <c r="G52" s="20">
        <v>26</v>
      </c>
      <c r="H52" s="20">
        <v>31</v>
      </c>
      <c r="I52" s="20">
        <v>7</v>
      </c>
      <c r="J52" s="12">
        <f t="shared" si="1"/>
        <v>24</v>
      </c>
      <c r="K52" s="13">
        <f t="shared" si="0"/>
        <v>-0.99415358383910135</v>
      </c>
      <c r="L52" s="13">
        <f t="shared" si="2"/>
        <v>24.9941535838391</v>
      </c>
    </row>
    <row r="53" spans="1:12" x14ac:dyDescent="0.3">
      <c r="E53" s="19">
        <v>4</v>
      </c>
      <c r="F53" s="20">
        <v>10</v>
      </c>
      <c r="G53" s="20">
        <v>23</v>
      </c>
      <c r="H53" s="20">
        <v>37</v>
      </c>
      <c r="I53" s="20">
        <v>21</v>
      </c>
      <c r="J53" s="12">
        <f t="shared" si="1"/>
        <v>16</v>
      </c>
      <c r="K53" s="13">
        <f t="shared" si="0"/>
        <v>24.001640646495126</v>
      </c>
      <c r="L53" s="13">
        <f t="shared" si="2"/>
        <v>8.001640646495126</v>
      </c>
    </row>
    <row r="54" spans="1:12" x14ac:dyDescent="0.3">
      <c r="E54" s="19">
        <v>4</v>
      </c>
      <c r="F54" s="20">
        <v>26</v>
      </c>
      <c r="G54" s="20">
        <v>28</v>
      </c>
      <c r="H54" s="20">
        <v>11</v>
      </c>
      <c r="I54" s="20">
        <v>35</v>
      </c>
      <c r="J54" s="12">
        <f t="shared" si="1"/>
        <v>-24</v>
      </c>
      <c r="K54" s="13">
        <f t="shared" si="0"/>
        <v>-5.8530931372288331</v>
      </c>
      <c r="L54" s="13">
        <f t="shared" si="2"/>
        <v>18.146906862771168</v>
      </c>
    </row>
    <row r="55" spans="1:12" x14ac:dyDescent="0.3">
      <c r="E55" s="19">
        <v>4</v>
      </c>
      <c r="F55" s="20">
        <v>2</v>
      </c>
      <c r="G55" s="20">
        <v>19</v>
      </c>
      <c r="H55" s="20">
        <v>23</v>
      </c>
      <c r="I55" s="20">
        <v>30</v>
      </c>
      <c r="J55" s="12">
        <f t="shared" si="1"/>
        <v>-7</v>
      </c>
      <c r="K55" s="13">
        <f t="shared" si="0"/>
        <v>-3.9959010723469186</v>
      </c>
      <c r="L55" s="13">
        <f t="shared" si="2"/>
        <v>3.0040989276530814</v>
      </c>
    </row>
    <row r="56" spans="1:12" x14ac:dyDescent="0.3">
      <c r="E56" s="19">
        <v>4</v>
      </c>
      <c r="F56" s="20">
        <v>16</v>
      </c>
      <c r="G56" s="20">
        <v>21</v>
      </c>
      <c r="H56" s="20">
        <v>31</v>
      </c>
      <c r="I56" s="20">
        <v>7</v>
      </c>
      <c r="J56" s="12">
        <f t="shared" si="1"/>
        <v>24</v>
      </c>
      <c r="K56" s="13">
        <f t="shared" si="0"/>
        <v>16.630835910624093</v>
      </c>
      <c r="L56" s="13">
        <f t="shared" si="2"/>
        <v>7.3691640893759072</v>
      </c>
    </row>
    <row r="57" spans="1:12" x14ac:dyDescent="0.3">
      <c r="E57" s="19">
        <v>4</v>
      </c>
      <c r="F57" s="20">
        <v>4</v>
      </c>
      <c r="G57" s="20">
        <v>3</v>
      </c>
      <c r="H57" s="20">
        <v>23</v>
      </c>
      <c r="I57" s="20">
        <v>20</v>
      </c>
      <c r="J57" s="12">
        <f t="shared" si="1"/>
        <v>3</v>
      </c>
      <c r="K57" s="13">
        <f t="shared" si="0"/>
        <v>2.999057750185421</v>
      </c>
      <c r="L57" s="13">
        <f t="shared" si="2"/>
        <v>9.4224981457902146E-4</v>
      </c>
    </row>
    <row r="58" spans="1:12" x14ac:dyDescent="0.3">
      <c r="E58" s="19">
        <v>4</v>
      </c>
      <c r="F58" s="20">
        <v>13</v>
      </c>
      <c r="G58" s="20">
        <v>29</v>
      </c>
      <c r="H58" s="20">
        <v>20</v>
      </c>
      <c r="I58" s="20">
        <v>23</v>
      </c>
      <c r="J58" s="12">
        <f t="shared" si="1"/>
        <v>-3</v>
      </c>
      <c r="K58" s="13">
        <f t="shared" si="0"/>
        <v>-22.325055071399269</v>
      </c>
      <c r="L58" s="13">
        <f t="shared" si="2"/>
        <v>19.325055071399269</v>
      </c>
    </row>
    <row r="59" spans="1:12" x14ac:dyDescent="0.3">
      <c r="E59" s="19">
        <v>4</v>
      </c>
      <c r="F59" s="20">
        <v>18</v>
      </c>
      <c r="G59" s="20">
        <v>25</v>
      </c>
      <c r="H59" s="20">
        <v>34</v>
      </c>
      <c r="I59" s="20">
        <v>27</v>
      </c>
      <c r="J59" s="12">
        <f t="shared" si="1"/>
        <v>7</v>
      </c>
      <c r="K59" s="13">
        <f t="shared" si="0"/>
        <v>1.9852390386136767</v>
      </c>
      <c r="L59" s="13">
        <f t="shared" si="2"/>
        <v>5.0147609613863233</v>
      </c>
    </row>
    <row r="60" spans="1:12" x14ac:dyDescent="0.3">
      <c r="E60" s="19">
        <v>4</v>
      </c>
      <c r="F60" s="20">
        <v>23</v>
      </c>
      <c r="G60" s="20">
        <v>32</v>
      </c>
      <c r="H60" s="20">
        <v>14</v>
      </c>
      <c r="I60" s="20">
        <v>24</v>
      </c>
      <c r="J60" s="12">
        <f t="shared" si="1"/>
        <v>-10</v>
      </c>
      <c r="K60" s="13">
        <f t="shared" si="0"/>
        <v>3.9889218409344727</v>
      </c>
      <c r="L60" s="13">
        <f t="shared" si="2"/>
        <v>13.988921840934474</v>
      </c>
    </row>
    <row r="61" spans="1:12" x14ac:dyDescent="0.3">
      <c r="E61" s="19">
        <v>4</v>
      </c>
      <c r="F61" s="20">
        <v>30</v>
      </c>
      <c r="G61" s="20">
        <v>1</v>
      </c>
      <c r="H61" s="20">
        <v>10</v>
      </c>
      <c r="I61" s="20">
        <v>13</v>
      </c>
      <c r="J61" s="12">
        <f t="shared" si="1"/>
        <v>-3</v>
      </c>
      <c r="K61" s="13">
        <f t="shared" si="0"/>
        <v>-3.0093577516375172</v>
      </c>
      <c r="L61" s="13">
        <f t="shared" si="2"/>
        <v>9.3577516375171754E-3</v>
      </c>
    </row>
    <row r="62" spans="1:12" x14ac:dyDescent="0.3">
      <c r="E62" s="19">
        <v>4</v>
      </c>
      <c r="F62" s="20">
        <v>8</v>
      </c>
      <c r="G62" s="20">
        <v>7</v>
      </c>
      <c r="H62" s="20">
        <v>17</v>
      </c>
      <c r="I62" s="20">
        <v>6</v>
      </c>
      <c r="J62" s="12">
        <f t="shared" si="1"/>
        <v>11</v>
      </c>
      <c r="K62" s="13">
        <f t="shared" si="0"/>
        <v>-12.995741955285034</v>
      </c>
      <c r="L62" s="13">
        <f t="shared" si="2"/>
        <v>23.995741955285034</v>
      </c>
    </row>
    <row r="63" spans="1:12" x14ac:dyDescent="0.3">
      <c r="E63" s="19">
        <v>5</v>
      </c>
      <c r="F63" s="20">
        <v>27</v>
      </c>
      <c r="G63" s="20">
        <v>9</v>
      </c>
      <c r="H63" s="20">
        <v>30</v>
      </c>
      <c r="I63" s="20">
        <v>21</v>
      </c>
      <c r="J63" s="12">
        <f t="shared" si="1"/>
        <v>9</v>
      </c>
      <c r="K63" s="13">
        <f t="shared" si="0"/>
        <v>8.9979399002723497</v>
      </c>
      <c r="L63" s="13">
        <f t="shared" si="2"/>
        <v>2.0600997276503108E-3</v>
      </c>
    </row>
    <row r="64" spans="1:12" x14ac:dyDescent="0.3">
      <c r="E64" s="19">
        <v>5</v>
      </c>
      <c r="F64" s="20">
        <v>10</v>
      </c>
      <c r="G64" s="20">
        <v>24</v>
      </c>
      <c r="H64" s="20">
        <v>52</v>
      </c>
      <c r="I64" s="20">
        <v>20</v>
      </c>
      <c r="J64" s="12">
        <f t="shared" si="1"/>
        <v>32</v>
      </c>
      <c r="K64" s="13">
        <f t="shared" si="0"/>
        <v>15.993896627544906</v>
      </c>
      <c r="L64" s="13">
        <f t="shared" si="2"/>
        <v>16.006103372455094</v>
      </c>
    </row>
    <row r="65" spans="5:12" x14ac:dyDescent="0.3">
      <c r="E65" s="19">
        <v>5</v>
      </c>
      <c r="F65" s="20">
        <v>11</v>
      </c>
      <c r="G65" s="20">
        <v>6</v>
      </c>
      <c r="H65" s="20">
        <v>40</v>
      </c>
      <c r="I65" s="20">
        <v>32</v>
      </c>
      <c r="J65" s="12">
        <f t="shared" si="1"/>
        <v>8</v>
      </c>
      <c r="K65" s="13">
        <f t="shared" si="0"/>
        <v>5.0014994116016771</v>
      </c>
      <c r="L65" s="13">
        <f t="shared" si="2"/>
        <v>2.9985005883983229</v>
      </c>
    </row>
    <row r="66" spans="5:12" x14ac:dyDescent="0.3">
      <c r="E66" s="19">
        <v>5</v>
      </c>
      <c r="F66" s="20">
        <v>15</v>
      </c>
      <c r="G66" s="20">
        <v>14</v>
      </c>
      <c r="H66" s="20">
        <v>3</v>
      </c>
      <c r="I66" s="20">
        <v>37</v>
      </c>
      <c r="J66" s="12">
        <f t="shared" si="1"/>
        <v>-34</v>
      </c>
      <c r="K66" s="13">
        <f t="shared" si="0"/>
        <v>-10.659903002130328</v>
      </c>
      <c r="L66" s="13">
        <f t="shared" si="2"/>
        <v>23.340096997869672</v>
      </c>
    </row>
    <row r="67" spans="5:12" x14ac:dyDescent="0.3">
      <c r="E67" s="19">
        <v>5</v>
      </c>
      <c r="F67" s="20">
        <v>31</v>
      </c>
      <c r="G67" s="20">
        <v>22</v>
      </c>
      <c r="H67" s="20">
        <v>38</v>
      </c>
      <c r="I67" s="20">
        <v>13</v>
      </c>
      <c r="J67" s="12">
        <f t="shared" si="1"/>
        <v>25</v>
      </c>
      <c r="K67" s="13">
        <f t="shared" si="0"/>
        <v>1.5278644307398599</v>
      </c>
      <c r="L67" s="13">
        <f t="shared" si="2"/>
        <v>23.472135569260139</v>
      </c>
    </row>
    <row r="68" spans="5:12" x14ac:dyDescent="0.3">
      <c r="E68" s="19">
        <v>5</v>
      </c>
      <c r="F68" s="20">
        <v>20</v>
      </c>
      <c r="G68" s="20">
        <v>17</v>
      </c>
      <c r="H68" s="20">
        <v>38</v>
      </c>
      <c r="I68" s="20">
        <v>17</v>
      </c>
      <c r="J68" s="12">
        <f t="shared" si="1"/>
        <v>21</v>
      </c>
      <c r="K68" s="13">
        <f t="shared" si="0"/>
        <v>9.0027801686733184</v>
      </c>
      <c r="L68" s="13">
        <f t="shared" si="2"/>
        <v>11.997219831326682</v>
      </c>
    </row>
    <row r="69" spans="5:12" x14ac:dyDescent="0.3">
      <c r="E69" s="19">
        <v>5</v>
      </c>
      <c r="F69" s="20">
        <v>8</v>
      </c>
      <c r="G69" s="20">
        <v>4</v>
      </c>
      <c r="H69" s="20">
        <v>37</v>
      </c>
      <c r="I69" s="20">
        <v>24</v>
      </c>
      <c r="J69" s="12">
        <f t="shared" si="1"/>
        <v>13</v>
      </c>
      <c r="K69" s="13">
        <f t="shared" si="0"/>
        <v>-5.0019590190306156</v>
      </c>
      <c r="L69" s="13">
        <f t="shared" si="2"/>
        <v>18.001959019030615</v>
      </c>
    </row>
    <row r="70" spans="5:12" x14ac:dyDescent="0.3">
      <c r="E70" s="19">
        <v>5</v>
      </c>
      <c r="F70" s="20">
        <v>1</v>
      </c>
      <c r="G70" s="20">
        <v>5</v>
      </c>
      <c r="H70" s="20">
        <v>22</v>
      </c>
      <c r="I70" s="20">
        <v>6</v>
      </c>
      <c r="J70" s="12">
        <f t="shared" si="1"/>
        <v>16</v>
      </c>
      <c r="K70" s="13">
        <f t="shared" ref="K70:K133" si="3">VLOOKUP(F70,RatingTable,3)-VLOOKUP(G70,RatingTable,3)+Home_team_advantage</f>
        <v>-3.996099295312356</v>
      </c>
      <c r="L70" s="13">
        <f t="shared" si="2"/>
        <v>19.996099295312355</v>
      </c>
    </row>
    <row r="71" spans="5:12" x14ac:dyDescent="0.3">
      <c r="E71" s="19">
        <v>5</v>
      </c>
      <c r="F71" s="20">
        <v>12</v>
      </c>
      <c r="G71" s="20">
        <v>11</v>
      </c>
      <c r="H71" s="20">
        <v>22</v>
      </c>
      <c r="I71" s="20">
        <v>9</v>
      </c>
      <c r="J71" s="12">
        <f t="shared" ref="J71:J134" si="4">H71-I71</f>
        <v>13</v>
      </c>
      <c r="K71" s="13">
        <f t="shared" si="3"/>
        <v>6.0071024232199965</v>
      </c>
      <c r="L71" s="13">
        <f t="shared" ref="L71:L134" si="5">ABS(J71-K71)</f>
        <v>6.9928975767800035</v>
      </c>
    </row>
    <row r="72" spans="5:12" x14ac:dyDescent="0.3">
      <c r="E72" s="19">
        <v>5</v>
      </c>
      <c r="F72" s="20">
        <v>14</v>
      </c>
      <c r="G72" s="20">
        <v>29</v>
      </c>
      <c r="H72" s="20">
        <v>34</v>
      </c>
      <c r="I72" s="20">
        <v>28</v>
      </c>
      <c r="J72" s="12">
        <f t="shared" si="4"/>
        <v>6</v>
      </c>
      <c r="K72" s="13">
        <f t="shared" si="3"/>
        <v>-9.4612582762610273</v>
      </c>
      <c r="L72" s="13">
        <f t="shared" si="5"/>
        <v>15.461258276261027</v>
      </c>
    </row>
    <row r="73" spans="5:12" x14ac:dyDescent="0.3">
      <c r="E73" s="19">
        <v>5</v>
      </c>
      <c r="F73" s="20">
        <v>23</v>
      </c>
      <c r="G73" s="20">
        <v>27</v>
      </c>
      <c r="H73" s="20">
        <v>27</v>
      </c>
      <c r="I73" s="20">
        <v>17</v>
      </c>
      <c r="J73" s="12">
        <f t="shared" si="4"/>
        <v>10</v>
      </c>
      <c r="K73" s="13">
        <f t="shared" si="3"/>
        <v>-7.0049086034261387</v>
      </c>
      <c r="L73" s="13">
        <f t="shared" si="5"/>
        <v>17.004908603426138</v>
      </c>
    </row>
    <row r="74" spans="5:12" x14ac:dyDescent="0.3">
      <c r="E74" s="19">
        <v>5</v>
      </c>
      <c r="F74" s="20">
        <v>9</v>
      </c>
      <c r="G74" s="20">
        <v>10</v>
      </c>
      <c r="H74" s="20">
        <v>48</v>
      </c>
      <c r="I74" s="20">
        <v>51</v>
      </c>
      <c r="J74" s="12">
        <f t="shared" si="4"/>
        <v>-3</v>
      </c>
      <c r="K74" s="13">
        <f t="shared" si="3"/>
        <v>-13.999019717702545</v>
      </c>
      <c r="L74" s="13">
        <f t="shared" si="5"/>
        <v>10.999019717702545</v>
      </c>
    </row>
    <row r="75" spans="5:12" x14ac:dyDescent="0.3">
      <c r="E75" s="19">
        <v>5</v>
      </c>
      <c r="F75" s="20">
        <v>28</v>
      </c>
      <c r="G75" s="20">
        <v>13</v>
      </c>
      <c r="H75" s="20">
        <v>34</v>
      </c>
      <c r="I75" s="20">
        <v>3</v>
      </c>
      <c r="J75" s="12">
        <f t="shared" si="4"/>
        <v>31</v>
      </c>
      <c r="K75" s="13">
        <f t="shared" si="3"/>
        <v>24.914599344171442</v>
      </c>
      <c r="L75" s="13">
        <f t="shared" si="5"/>
        <v>6.0854006558285576</v>
      </c>
    </row>
    <row r="76" spans="5:12" x14ac:dyDescent="0.3">
      <c r="E76" s="19">
        <v>6</v>
      </c>
      <c r="F76" s="20">
        <v>6</v>
      </c>
      <c r="G76" s="20">
        <v>20</v>
      </c>
      <c r="H76" s="20">
        <v>18</v>
      </c>
      <c r="I76" s="20">
        <v>26</v>
      </c>
      <c r="J76" s="12">
        <f t="shared" si="4"/>
        <v>-8</v>
      </c>
      <c r="K76" s="13">
        <f t="shared" si="3"/>
        <v>-8.0145779853633954</v>
      </c>
      <c r="L76" s="13">
        <f t="shared" si="5"/>
        <v>1.4577985363395385E-2</v>
      </c>
    </row>
    <row r="77" spans="5:12" x14ac:dyDescent="0.3">
      <c r="E77" s="19">
        <v>6</v>
      </c>
      <c r="F77" s="20">
        <v>21</v>
      </c>
      <c r="G77" s="20">
        <v>24</v>
      </c>
      <c r="H77" s="20">
        <v>21</v>
      </c>
      <c r="I77" s="20">
        <v>36</v>
      </c>
      <c r="J77" s="12">
        <f t="shared" si="4"/>
        <v>-15</v>
      </c>
      <c r="K77" s="13">
        <f t="shared" si="3"/>
        <v>-4.6391465512442744</v>
      </c>
      <c r="L77" s="13">
        <f t="shared" si="5"/>
        <v>10.360853448755726</v>
      </c>
    </row>
    <row r="78" spans="5:12" x14ac:dyDescent="0.3">
      <c r="E78" s="19">
        <v>6</v>
      </c>
      <c r="F78" s="20">
        <v>17</v>
      </c>
      <c r="G78" s="20">
        <v>3</v>
      </c>
      <c r="H78" s="20">
        <v>23</v>
      </c>
      <c r="I78" s="20">
        <v>26</v>
      </c>
      <c r="J78" s="12">
        <f t="shared" si="4"/>
        <v>-3</v>
      </c>
      <c r="K78" s="13">
        <f t="shared" si="3"/>
        <v>7.9953872928821914</v>
      </c>
      <c r="L78" s="13">
        <f t="shared" si="5"/>
        <v>10.995387292882192</v>
      </c>
    </row>
    <row r="79" spans="5:12" x14ac:dyDescent="0.3">
      <c r="E79" s="19">
        <v>6</v>
      </c>
      <c r="F79" s="20">
        <v>31</v>
      </c>
      <c r="G79" s="20">
        <v>16</v>
      </c>
      <c r="H79" s="20">
        <v>17</v>
      </c>
      <c r="I79" s="20">
        <v>26</v>
      </c>
      <c r="J79" s="12">
        <f t="shared" si="4"/>
        <v>-9</v>
      </c>
      <c r="K79" s="13">
        <f t="shared" si="3"/>
        <v>-8.9896617051877783</v>
      </c>
      <c r="L79" s="13">
        <f t="shared" si="5"/>
        <v>1.0338294812221704E-2</v>
      </c>
    </row>
    <row r="80" spans="5:12" x14ac:dyDescent="0.3">
      <c r="E80" s="19">
        <v>6</v>
      </c>
      <c r="F80" s="20">
        <v>26</v>
      </c>
      <c r="G80" s="20">
        <v>15</v>
      </c>
      <c r="H80" s="20">
        <v>34</v>
      </c>
      <c r="I80" s="20">
        <v>20</v>
      </c>
      <c r="J80" s="12">
        <f t="shared" si="4"/>
        <v>14</v>
      </c>
      <c r="K80" s="13">
        <f t="shared" si="3"/>
        <v>16.857612413934696</v>
      </c>
      <c r="L80" s="13">
        <f t="shared" si="5"/>
        <v>2.8576124139346959</v>
      </c>
    </row>
    <row r="81" spans="5:12" x14ac:dyDescent="0.3">
      <c r="E81" s="19">
        <v>6</v>
      </c>
      <c r="F81" s="20">
        <v>7</v>
      </c>
      <c r="G81" s="20">
        <v>19</v>
      </c>
      <c r="H81" s="20">
        <v>13</v>
      </c>
      <c r="I81" s="20">
        <v>6</v>
      </c>
      <c r="J81" s="12">
        <f t="shared" si="4"/>
        <v>7</v>
      </c>
      <c r="K81" s="13">
        <f t="shared" si="3"/>
        <v>-1.1496054201041161E-3</v>
      </c>
      <c r="L81" s="13">
        <f t="shared" si="5"/>
        <v>7.0011496054201041</v>
      </c>
    </row>
    <row r="82" spans="5:12" x14ac:dyDescent="0.3">
      <c r="E82" s="19">
        <v>6</v>
      </c>
      <c r="F82" s="20">
        <v>2</v>
      </c>
      <c r="G82" s="20">
        <v>22</v>
      </c>
      <c r="H82" s="20">
        <v>28</v>
      </c>
      <c r="I82" s="20">
        <v>30</v>
      </c>
      <c r="J82" s="12">
        <f t="shared" si="4"/>
        <v>-2</v>
      </c>
      <c r="K82" s="13">
        <f t="shared" si="3"/>
        <v>6.519501425379878</v>
      </c>
      <c r="L82" s="13">
        <f t="shared" si="5"/>
        <v>8.5195014253798789</v>
      </c>
    </row>
    <row r="83" spans="5:12" x14ac:dyDescent="0.3">
      <c r="E83" s="19">
        <v>6</v>
      </c>
      <c r="F83" s="20">
        <v>6</v>
      </c>
      <c r="G83" s="20">
        <v>21</v>
      </c>
      <c r="H83" s="20">
        <v>27</v>
      </c>
      <c r="I83" s="20">
        <v>21</v>
      </c>
      <c r="J83" s="12">
        <f t="shared" si="4"/>
        <v>6</v>
      </c>
      <c r="K83" s="13">
        <f t="shared" si="3"/>
        <v>5.6215722875263259</v>
      </c>
      <c r="L83" s="13">
        <f t="shared" si="5"/>
        <v>0.37842771247367413</v>
      </c>
    </row>
    <row r="84" spans="5:12" x14ac:dyDescent="0.3">
      <c r="E84" s="19">
        <v>6</v>
      </c>
      <c r="F84" s="20">
        <v>3</v>
      </c>
      <c r="G84" s="20">
        <v>12</v>
      </c>
      <c r="H84" s="20">
        <v>17</v>
      </c>
      <c r="I84" s="20">
        <v>19</v>
      </c>
      <c r="J84" s="12">
        <f t="shared" si="4"/>
        <v>-2</v>
      </c>
      <c r="K84" s="13">
        <f t="shared" si="3"/>
        <v>-1.9987129725556025</v>
      </c>
      <c r="L84" s="13">
        <f t="shared" si="5"/>
        <v>1.2870274443974594E-3</v>
      </c>
    </row>
    <row r="85" spans="5:12" x14ac:dyDescent="0.3">
      <c r="E85" s="19">
        <v>6</v>
      </c>
      <c r="F85" s="20">
        <v>18</v>
      </c>
      <c r="G85" s="20">
        <v>5</v>
      </c>
      <c r="H85" s="20">
        <v>10</v>
      </c>
      <c r="I85" s="20">
        <v>35</v>
      </c>
      <c r="J85" s="12">
        <f t="shared" si="4"/>
        <v>-25</v>
      </c>
      <c r="K85" s="13">
        <f t="shared" si="3"/>
        <v>-9.0189913255305569</v>
      </c>
      <c r="L85" s="13">
        <f t="shared" si="5"/>
        <v>15.981008674469443</v>
      </c>
    </row>
    <row r="86" spans="5:12" x14ac:dyDescent="0.3">
      <c r="E86" s="19">
        <v>6</v>
      </c>
      <c r="F86" s="20">
        <v>28</v>
      </c>
      <c r="G86" s="20">
        <v>1</v>
      </c>
      <c r="H86" s="20">
        <v>32</v>
      </c>
      <c r="I86" s="20">
        <v>20</v>
      </c>
      <c r="J86" s="12">
        <f t="shared" si="4"/>
        <v>12</v>
      </c>
      <c r="K86" s="13">
        <f t="shared" si="3"/>
        <v>11.837349749976248</v>
      </c>
      <c r="L86" s="13">
        <f t="shared" si="5"/>
        <v>0.16265025002375211</v>
      </c>
    </row>
    <row r="87" spans="5:12" x14ac:dyDescent="0.3">
      <c r="E87" s="19">
        <v>6</v>
      </c>
      <c r="F87" s="20">
        <v>19</v>
      </c>
      <c r="G87" s="20">
        <v>20</v>
      </c>
      <c r="H87" s="20">
        <v>30</v>
      </c>
      <c r="I87" s="20">
        <v>27</v>
      </c>
      <c r="J87" s="12">
        <f t="shared" si="4"/>
        <v>3</v>
      </c>
      <c r="K87" s="13">
        <f t="shared" si="3"/>
        <v>2.9925619995335273</v>
      </c>
      <c r="L87" s="13">
        <f t="shared" si="5"/>
        <v>7.438000466472694E-3</v>
      </c>
    </row>
    <row r="88" spans="5:12" x14ac:dyDescent="0.3">
      <c r="E88" s="19">
        <v>6</v>
      </c>
      <c r="F88" s="20">
        <v>22</v>
      </c>
      <c r="G88" s="20">
        <v>25</v>
      </c>
      <c r="H88" s="20">
        <v>6</v>
      </c>
      <c r="I88" s="20">
        <v>19</v>
      </c>
      <c r="J88" s="12">
        <f t="shared" si="4"/>
        <v>-13</v>
      </c>
      <c r="K88" s="13">
        <f t="shared" si="3"/>
        <v>2.4807812421209183</v>
      </c>
      <c r="L88" s="13">
        <f t="shared" si="5"/>
        <v>15.480781242120919</v>
      </c>
    </row>
    <row r="89" spans="5:12" x14ac:dyDescent="0.3">
      <c r="E89" s="19">
        <v>7</v>
      </c>
      <c r="F89" s="20">
        <v>8</v>
      </c>
      <c r="G89" s="20">
        <v>11</v>
      </c>
      <c r="H89" s="20">
        <v>17</v>
      </c>
      <c r="I89" s="20">
        <v>31</v>
      </c>
      <c r="J89" s="12">
        <f t="shared" si="4"/>
        <v>-14</v>
      </c>
      <c r="K89" s="13">
        <f t="shared" si="3"/>
        <v>-6.9912509874098925</v>
      </c>
      <c r="L89" s="13">
        <f t="shared" si="5"/>
        <v>7.0087490125901075</v>
      </c>
    </row>
    <row r="90" spans="5:12" x14ac:dyDescent="0.3">
      <c r="E90" s="19">
        <v>7</v>
      </c>
      <c r="F90" s="20">
        <v>16</v>
      </c>
      <c r="G90" s="20">
        <v>23</v>
      </c>
      <c r="H90" s="20">
        <v>24</v>
      </c>
      <c r="I90" s="20">
        <v>7</v>
      </c>
      <c r="J90" s="12">
        <f t="shared" si="4"/>
        <v>17</v>
      </c>
      <c r="K90" s="13">
        <f t="shared" si="3"/>
        <v>17.000520321920341</v>
      </c>
      <c r="L90" s="13">
        <f t="shared" si="5"/>
        <v>5.2032192034090485E-4</v>
      </c>
    </row>
    <row r="91" spans="5:12" x14ac:dyDescent="0.3">
      <c r="E91" s="19">
        <v>7</v>
      </c>
      <c r="F91" s="20">
        <v>13</v>
      </c>
      <c r="G91" s="20">
        <v>26</v>
      </c>
      <c r="H91" s="20">
        <v>13</v>
      </c>
      <c r="I91" s="20">
        <v>38</v>
      </c>
      <c r="J91" s="12">
        <f t="shared" si="4"/>
        <v>-25</v>
      </c>
      <c r="K91" s="13">
        <f t="shared" si="3"/>
        <v>-10.064767037713516</v>
      </c>
      <c r="L91" s="13">
        <f t="shared" si="5"/>
        <v>14.935232962286484</v>
      </c>
    </row>
    <row r="92" spans="5:12" x14ac:dyDescent="0.3">
      <c r="E92" s="19">
        <v>7</v>
      </c>
      <c r="F92" s="20">
        <v>29</v>
      </c>
      <c r="G92" s="20">
        <v>31</v>
      </c>
      <c r="H92" s="20">
        <v>20</v>
      </c>
      <c r="I92" s="20">
        <v>13</v>
      </c>
      <c r="J92" s="12">
        <f t="shared" si="4"/>
        <v>7</v>
      </c>
      <c r="K92" s="13">
        <f t="shared" si="3"/>
        <v>21.244030042404269</v>
      </c>
      <c r="L92" s="13">
        <f t="shared" si="5"/>
        <v>14.244030042404269</v>
      </c>
    </row>
    <row r="93" spans="5:12" x14ac:dyDescent="0.3">
      <c r="E93" s="19">
        <v>7</v>
      </c>
      <c r="F93" s="20">
        <v>10</v>
      </c>
      <c r="G93" s="20">
        <v>15</v>
      </c>
      <c r="H93" s="20">
        <v>35</v>
      </c>
      <c r="I93" s="20">
        <v>19</v>
      </c>
      <c r="J93" s="12">
        <f t="shared" si="4"/>
        <v>16</v>
      </c>
      <c r="K93" s="13">
        <f t="shared" si="3"/>
        <v>29.86247854779814</v>
      </c>
      <c r="L93" s="13">
        <f t="shared" si="5"/>
        <v>13.86247854779814</v>
      </c>
    </row>
    <row r="94" spans="5:12" x14ac:dyDescent="0.3">
      <c r="E94" s="19">
        <v>7</v>
      </c>
      <c r="F94" s="20">
        <v>4</v>
      </c>
      <c r="G94" s="20">
        <v>7</v>
      </c>
      <c r="H94" s="20">
        <v>24</v>
      </c>
      <c r="I94" s="20">
        <v>27</v>
      </c>
      <c r="J94" s="12">
        <f t="shared" si="4"/>
        <v>-3</v>
      </c>
      <c r="K94" s="13">
        <f t="shared" si="3"/>
        <v>-4.994869879844722</v>
      </c>
      <c r="L94" s="13">
        <f t="shared" si="5"/>
        <v>1.994869879844722</v>
      </c>
    </row>
    <row r="95" spans="5:12" x14ac:dyDescent="0.3">
      <c r="E95" s="19">
        <v>7</v>
      </c>
      <c r="F95" s="20">
        <v>30</v>
      </c>
      <c r="G95" s="20">
        <v>24</v>
      </c>
      <c r="H95" s="20">
        <v>20</v>
      </c>
      <c r="I95" s="20">
        <v>31</v>
      </c>
      <c r="J95" s="12">
        <f t="shared" si="4"/>
        <v>-11</v>
      </c>
      <c r="K95" s="13">
        <f t="shared" si="3"/>
        <v>-3.0056708142937731</v>
      </c>
      <c r="L95" s="13">
        <f t="shared" si="5"/>
        <v>7.9943291857062269</v>
      </c>
    </row>
    <row r="96" spans="5:12" x14ac:dyDescent="0.3">
      <c r="E96" s="19">
        <v>7</v>
      </c>
      <c r="F96" s="20">
        <v>9</v>
      </c>
      <c r="G96" s="20">
        <v>32</v>
      </c>
      <c r="H96" s="20">
        <v>31</v>
      </c>
      <c r="I96" s="20">
        <v>16</v>
      </c>
      <c r="J96" s="12">
        <f t="shared" si="4"/>
        <v>15</v>
      </c>
      <c r="K96" s="13">
        <f t="shared" si="3"/>
        <v>7.9937166569076572</v>
      </c>
      <c r="L96" s="13">
        <f t="shared" si="5"/>
        <v>7.0062833430923428</v>
      </c>
    </row>
    <row r="97" spans="5:12" x14ac:dyDescent="0.3">
      <c r="E97" s="19">
        <v>7</v>
      </c>
      <c r="F97" s="20">
        <v>27</v>
      </c>
      <c r="G97" s="20">
        <v>14</v>
      </c>
      <c r="H97" s="20">
        <v>19</v>
      </c>
      <c r="I97" s="20">
        <v>9</v>
      </c>
      <c r="J97" s="12">
        <f t="shared" si="4"/>
        <v>10</v>
      </c>
      <c r="K97" s="13">
        <f t="shared" si="3"/>
        <v>5.2047565590085219</v>
      </c>
      <c r="L97" s="13">
        <f t="shared" si="5"/>
        <v>4.7952434409914781</v>
      </c>
    </row>
    <row r="98" spans="5:12" x14ac:dyDescent="0.3">
      <c r="E98" s="19">
        <v>7</v>
      </c>
      <c r="F98" s="20">
        <v>1</v>
      </c>
      <c r="G98" s="20">
        <v>29</v>
      </c>
      <c r="H98" s="20">
        <v>22</v>
      </c>
      <c r="I98" s="20">
        <v>34</v>
      </c>
      <c r="J98" s="12">
        <f t="shared" si="4"/>
        <v>-12</v>
      </c>
      <c r="K98" s="13">
        <f t="shared" si="3"/>
        <v>-9.247805477204075</v>
      </c>
      <c r="L98" s="13">
        <f t="shared" si="5"/>
        <v>2.752194522795925</v>
      </c>
    </row>
    <row r="99" spans="5:12" x14ac:dyDescent="0.3">
      <c r="E99" s="19">
        <v>7</v>
      </c>
      <c r="F99" s="20">
        <v>5</v>
      </c>
      <c r="G99" s="20">
        <v>26</v>
      </c>
      <c r="H99" s="20">
        <v>30</v>
      </c>
      <c r="I99" s="20">
        <v>15</v>
      </c>
      <c r="J99" s="12">
        <f t="shared" si="4"/>
        <v>15</v>
      </c>
      <c r="K99" s="13">
        <f t="shared" si="3"/>
        <v>10.007494908203732</v>
      </c>
      <c r="L99" s="13">
        <f t="shared" si="5"/>
        <v>4.9925050917962679</v>
      </c>
    </row>
    <row r="100" spans="5:12" x14ac:dyDescent="0.3">
      <c r="E100" s="19">
        <v>7</v>
      </c>
      <c r="F100" s="20">
        <v>2</v>
      </c>
      <c r="G100" s="20">
        <v>30</v>
      </c>
      <c r="H100" s="20">
        <v>31</v>
      </c>
      <c r="I100" s="20">
        <v>23</v>
      </c>
      <c r="J100" s="12">
        <f t="shared" si="4"/>
        <v>8</v>
      </c>
      <c r="K100" s="13">
        <f t="shared" si="3"/>
        <v>8.0004224067161331</v>
      </c>
      <c r="L100" s="13">
        <f t="shared" si="5"/>
        <v>4.2240671613313907E-4</v>
      </c>
    </row>
    <row r="101" spans="5:12" x14ac:dyDescent="0.3">
      <c r="E101" s="19">
        <v>7</v>
      </c>
      <c r="F101" s="20">
        <v>25</v>
      </c>
      <c r="G101" s="20">
        <v>3</v>
      </c>
      <c r="H101" s="20">
        <v>19</v>
      </c>
      <c r="I101" s="20">
        <v>16</v>
      </c>
      <c r="J101" s="12">
        <f t="shared" si="4"/>
        <v>3</v>
      </c>
      <c r="K101" s="13">
        <f t="shared" si="3"/>
        <v>3.995632664831624</v>
      </c>
      <c r="L101" s="13">
        <f t="shared" si="5"/>
        <v>0.99563266483162405</v>
      </c>
    </row>
    <row r="102" spans="5:12" x14ac:dyDescent="0.3">
      <c r="E102" s="19">
        <v>8</v>
      </c>
      <c r="F102" s="20">
        <v>22</v>
      </c>
      <c r="G102" s="20">
        <v>19</v>
      </c>
      <c r="H102" s="20">
        <v>30</v>
      </c>
      <c r="I102" s="20">
        <v>27</v>
      </c>
      <c r="J102" s="12">
        <f t="shared" si="4"/>
        <v>3</v>
      </c>
      <c r="K102" s="13">
        <f t="shared" si="3"/>
        <v>-7.5164894413170993</v>
      </c>
      <c r="L102" s="13">
        <f t="shared" si="5"/>
        <v>10.516489441317098</v>
      </c>
    </row>
    <row r="103" spans="5:12" x14ac:dyDescent="0.3">
      <c r="E103" s="19">
        <v>8</v>
      </c>
      <c r="F103" s="20">
        <v>11</v>
      </c>
      <c r="G103" s="20">
        <v>7</v>
      </c>
      <c r="H103" s="20">
        <v>24</v>
      </c>
      <c r="I103" s="20">
        <v>27</v>
      </c>
      <c r="J103" s="12">
        <f t="shared" si="4"/>
        <v>-3</v>
      </c>
      <c r="K103" s="13">
        <f t="shared" si="3"/>
        <v>-3.0055779114654451</v>
      </c>
      <c r="L103" s="13">
        <f t="shared" si="5"/>
        <v>5.5779114654450623E-3</v>
      </c>
    </row>
    <row r="104" spans="5:12" x14ac:dyDescent="0.3">
      <c r="E104" s="19">
        <v>8</v>
      </c>
      <c r="F104" s="20">
        <v>12</v>
      </c>
      <c r="G104" s="20">
        <v>8</v>
      </c>
      <c r="H104" s="20">
        <v>31</v>
      </c>
      <c r="I104" s="20">
        <v>13</v>
      </c>
      <c r="J104" s="12">
        <f t="shared" si="4"/>
        <v>18</v>
      </c>
      <c r="K104" s="13">
        <f t="shared" si="3"/>
        <v>15.997266467039587</v>
      </c>
      <c r="L104" s="13">
        <f t="shared" si="5"/>
        <v>2.0027335329604128</v>
      </c>
    </row>
    <row r="105" spans="5:12" x14ac:dyDescent="0.3">
      <c r="E105" s="19">
        <v>8</v>
      </c>
      <c r="F105" s="20">
        <v>14</v>
      </c>
      <c r="G105" s="20">
        <v>10</v>
      </c>
      <c r="H105" s="20">
        <v>39</v>
      </c>
      <c r="I105" s="20">
        <v>33</v>
      </c>
      <c r="J105" s="12">
        <f t="shared" si="4"/>
        <v>6</v>
      </c>
      <c r="K105" s="13">
        <f t="shared" si="3"/>
        <v>-10.205836376438718</v>
      </c>
      <c r="L105" s="13">
        <f t="shared" si="5"/>
        <v>16.205836376438718</v>
      </c>
    </row>
    <row r="106" spans="5:12" x14ac:dyDescent="0.3">
      <c r="E106" s="19">
        <v>8</v>
      </c>
      <c r="F106" s="20">
        <v>32</v>
      </c>
      <c r="G106" s="20">
        <v>6</v>
      </c>
      <c r="H106" s="20">
        <v>45</v>
      </c>
      <c r="I106" s="20">
        <v>41</v>
      </c>
      <c r="J106" s="12">
        <f t="shared" si="4"/>
        <v>4</v>
      </c>
      <c r="K106" s="13">
        <f t="shared" si="3"/>
        <v>-0.98343937052795471</v>
      </c>
      <c r="L106" s="13">
        <f t="shared" si="5"/>
        <v>4.9834393705279547</v>
      </c>
    </row>
    <row r="107" spans="5:12" x14ac:dyDescent="0.3">
      <c r="E107" s="19">
        <v>8</v>
      </c>
      <c r="F107" s="20">
        <v>15</v>
      </c>
      <c r="G107" s="20">
        <v>27</v>
      </c>
      <c r="H107" s="20">
        <v>6</v>
      </c>
      <c r="I107" s="20">
        <v>24</v>
      </c>
      <c r="J107" s="12">
        <f t="shared" si="4"/>
        <v>-18</v>
      </c>
      <c r="K107" s="13">
        <f t="shared" si="3"/>
        <v>-12.865746504729152</v>
      </c>
      <c r="L107" s="13">
        <f t="shared" si="5"/>
        <v>5.1342534952708476</v>
      </c>
    </row>
    <row r="108" spans="5:12" x14ac:dyDescent="0.3">
      <c r="E108" s="19">
        <v>8</v>
      </c>
      <c r="F108" s="20">
        <v>17</v>
      </c>
      <c r="G108" s="20">
        <v>4</v>
      </c>
      <c r="H108" s="20">
        <v>21</v>
      </c>
      <c r="I108" s="20">
        <v>23</v>
      </c>
      <c r="J108" s="12">
        <f t="shared" si="4"/>
        <v>-2</v>
      </c>
      <c r="K108" s="13">
        <f t="shared" si="3"/>
        <v>7.9952425991064677</v>
      </c>
      <c r="L108" s="13">
        <f t="shared" si="5"/>
        <v>9.9952425991064686</v>
      </c>
    </row>
    <row r="109" spans="5:12" x14ac:dyDescent="0.3">
      <c r="E109" s="19">
        <v>8</v>
      </c>
      <c r="F109" s="20">
        <v>31</v>
      </c>
      <c r="G109" s="20">
        <v>28</v>
      </c>
      <c r="H109" s="20">
        <v>17</v>
      </c>
      <c r="I109" s="20">
        <v>31</v>
      </c>
      <c r="J109" s="12">
        <f t="shared" si="4"/>
        <v>-14</v>
      </c>
      <c r="K109" s="13">
        <f t="shared" si="3"/>
        <v>-11.837922089537649</v>
      </c>
      <c r="L109" s="13">
        <f t="shared" si="5"/>
        <v>2.1620779104623509</v>
      </c>
    </row>
    <row r="110" spans="5:12" x14ac:dyDescent="0.3">
      <c r="E110" s="19">
        <v>8</v>
      </c>
      <c r="F110" s="20">
        <v>16</v>
      </c>
      <c r="G110" s="20">
        <v>13</v>
      </c>
      <c r="H110" s="20">
        <v>17</v>
      </c>
      <c r="I110" s="20">
        <v>16</v>
      </c>
      <c r="J110" s="12">
        <f t="shared" si="4"/>
        <v>1</v>
      </c>
      <c r="K110" s="13">
        <f t="shared" si="3"/>
        <v>22.066338959821572</v>
      </c>
      <c r="L110" s="13">
        <f t="shared" si="5"/>
        <v>21.066338959821572</v>
      </c>
    </row>
    <row r="111" spans="5:12" x14ac:dyDescent="0.3">
      <c r="E111" s="19">
        <v>8</v>
      </c>
      <c r="F111" s="20">
        <v>24</v>
      </c>
      <c r="G111" s="20">
        <v>9</v>
      </c>
      <c r="H111" s="20">
        <v>3</v>
      </c>
      <c r="I111" s="20">
        <v>17</v>
      </c>
      <c r="J111" s="12">
        <f t="shared" si="4"/>
        <v>-14</v>
      </c>
      <c r="K111" s="13">
        <f t="shared" si="3"/>
        <v>7.0018622593867326</v>
      </c>
      <c r="L111" s="13">
        <f t="shared" si="5"/>
        <v>21.001862259386733</v>
      </c>
    </row>
    <row r="112" spans="5:12" x14ac:dyDescent="0.3">
      <c r="E112" s="19">
        <v>8</v>
      </c>
      <c r="F112" s="20">
        <v>21</v>
      </c>
      <c r="G112" s="20">
        <v>18</v>
      </c>
      <c r="H112" s="20">
        <v>23</v>
      </c>
      <c r="I112" s="20">
        <v>7</v>
      </c>
      <c r="J112" s="12">
        <f t="shared" si="4"/>
        <v>16</v>
      </c>
      <c r="K112" s="13">
        <f t="shared" si="3"/>
        <v>0.38005854163018338</v>
      </c>
      <c r="L112" s="13">
        <f t="shared" si="5"/>
        <v>15.619941458369816</v>
      </c>
    </row>
    <row r="113" spans="5:12" x14ac:dyDescent="0.3">
      <c r="E113" s="19">
        <v>8</v>
      </c>
      <c r="F113" s="20">
        <v>30</v>
      </c>
      <c r="G113" s="20">
        <v>5</v>
      </c>
      <c r="H113" s="20">
        <v>13</v>
      </c>
      <c r="I113" s="20">
        <v>31</v>
      </c>
      <c r="J113" s="12">
        <f t="shared" si="4"/>
        <v>-18</v>
      </c>
      <c r="K113" s="13">
        <f t="shared" si="3"/>
        <v>-10.00437010335957</v>
      </c>
      <c r="L113" s="13">
        <f t="shared" si="5"/>
        <v>7.9956298966404304</v>
      </c>
    </row>
    <row r="114" spans="5:12" x14ac:dyDescent="0.3">
      <c r="E114" s="19">
        <v>8</v>
      </c>
      <c r="F114" s="20">
        <v>18</v>
      </c>
      <c r="G114" s="20">
        <v>12</v>
      </c>
      <c r="H114" s="20">
        <v>31</v>
      </c>
      <c r="I114" s="20">
        <v>44</v>
      </c>
      <c r="J114" s="12">
        <f t="shared" si="4"/>
        <v>-13</v>
      </c>
      <c r="K114" s="13">
        <f t="shared" si="3"/>
        <v>-2.0156673819296964</v>
      </c>
      <c r="L114" s="13">
        <f t="shared" si="5"/>
        <v>10.984332618070304</v>
      </c>
    </row>
    <row r="115" spans="5:12" x14ac:dyDescent="0.3">
      <c r="E115" s="19">
        <v>9</v>
      </c>
      <c r="F115" s="20">
        <v>23</v>
      </c>
      <c r="G115" s="20">
        <v>25</v>
      </c>
      <c r="H115" s="20">
        <v>21</v>
      </c>
      <c r="I115" s="20">
        <v>18</v>
      </c>
      <c r="J115" s="12">
        <f t="shared" si="4"/>
        <v>3</v>
      </c>
      <c r="K115" s="13">
        <f t="shared" si="3"/>
        <v>-1.0032998874620853</v>
      </c>
      <c r="L115" s="13">
        <f t="shared" si="5"/>
        <v>4.0032998874620853</v>
      </c>
    </row>
    <row r="116" spans="5:12" x14ac:dyDescent="0.3">
      <c r="E116" s="19">
        <v>9</v>
      </c>
      <c r="F116" s="20">
        <v>1</v>
      </c>
      <c r="G116" s="20">
        <v>2</v>
      </c>
      <c r="H116" s="20">
        <v>27</v>
      </c>
      <c r="I116" s="20">
        <v>13</v>
      </c>
      <c r="J116" s="12">
        <f t="shared" si="4"/>
        <v>14</v>
      </c>
      <c r="K116" s="13">
        <f t="shared" si="3"/>
        <v>4.0056745141504768</v>
      </c>
      <c r="L116" s="13">
        <f t="shared" si="5"/>
        <v>9.9943254858495223</v>
      </c>
    </row>
    <row r="117" spans="5:12" x14ac:dyDescent="0.3">
      <c r="E117" s="19">
        <v>9</v>
      </c>
      <c r="F117" s="20">
        <v>19</v>
      </c>
      <c r="G117" s="20">
        <v>17</v>
      </c>
      <c r="H117" s="20">
        <v>27</v>
      </c>
      <c r="I117" s="20">
        <v>17</v>
      </c>
      <c r="J117" s="12">
        <f t="shared" si="4"/>
        <v>10</v>
      </c>
      <c r="K117" s="13">
        <f t="shared" si="3"/>
        <v>8.9964291117971484</v>
      </c>
      <c r="L117" s="13">
        <f t="shared" si="5"/>
        <v>1.0035708882028516</v>
      </c>
    </row>
    <row r="118" spans="5:12" x14ac:dyDescent="0.3">
      <c r="E118" s="19">
        <v>9</v>
      </c>
      <c r="F118" s="20">
        <v>11</v>
      </c>
      <c r="G118" s="20">
        <v>9</v>
      </c>
      <c r="H118" s="20">
        <v>31</v>
      </c>
      <c r="I118" s="20">
        <v>30</v>
      </c>
      <c r="J118" s="12">
        <f t="shared" si="4"/>
        <v>1</v>
      </c>
      <c r="K118" s="13">
        <f t="shared" si="3"/>
        <v>3.9890482380413692</v>
      </c>
      <c r="L118" s="13">
        <f t="shared" si="5"/>
        <v>2.9890482380413692</v>
      </c>
    </row>
    <row r="119" spans="5:12" x14ac:dyDescent="0.3">
      <c r="E119" s="19">
        <v>9</v>
      </c>
      <c r="F119" s="20">
        <v>20</v>
      </c>
      <c r="G119" s="20">
        <v>4</v>
      </c>
      <c r="H119" s="20">
        <v>35</v>
      </c>
      <c r="I119" s="20">
        <v>17</v>
      </c>
      <c r="J119" s="12">
        <f t="shared" si="4"/>
        <v>18</v>
      </c>
      <c r="K119" s="13">
        <f t="shared" si="3"/>
        <v>13.999109711370089</v>
      </c>
      <c r="L119" s="13">
        <f t="shared" si="5"/>
        <v>4.0008902886299111</v>
      </c>
    </row>
    <row r="120" spans="5:12" x14ac:dyDescent="0.3">
      <c r="E120" s="19">
        <v>9</v>
      </c>
      <c r="F120" s="20">
        <v>15</v>
      </c>
      <c r="G120" s="20">
        <v>28</v>
      </c>
      <c r="H120" s="20">
        <v>10</v>
      </c>
      <c r="I120" s="20">
        <v>42</v>
      </c>
      <c r="J120" s="12">
        <f t="shared" si="4"/>
        <v>-32</v>
      </c>
      <c r="K120" s="13">
        <f t="shared" si="3"/>
        <v>-19.71179249475383</v>
      </c>
      <c r="L120" s="13">
        <f t="shared" si="5"/>
        <v>12.28820750524617</v>
      </c>
    </row>
    <row r="121" spans="5:12" x14ac:dyDescent="0.3">
      <c r="E121" s="19">
        <v>9</v>
      </c>
      <c r="F121" s="20">
        <v>10</v>
      </c>
      <c r="G121" s="20">
        <v>32</v>
      </c>
      <c r="H121" s="20">
        <v>45</v>
      </c>
      <c r="I121" s="20">
        <v>21</v>
      </c>
      <c r="J121" s="12">
        <f t="shared" si="4"/>
        <v>24</v>
      </c>
      <c r="K121" s="13">
        <f t="shared" si="3"/>
        <v>24.991649431019901</v>
      </c>
      <c r="L121" s="13">
        <f t="shared" si="5"/>
        <v>0.99164943101990133</v>
      </c>
    </row>
    <row r="122" spans="5:12" x14ac:dyDescent="0.3">
      <c r="E122" s="19">
        <v>9</v>
      </c>
      <c r="F122" s="20">
        <v>7</v>
      </c>
      <c r="G122" s="20">
        <v>22</v>
      </c>
      <c r="H122" s="20">
        <v>49</v>
      </c>
      <c r="I122" s="20">
        <v>9</v>
      </c>
      <c r="J122" s="12">
        <f t="shared" si="4"/>
        <v>40</v>
      </c>
      <c r="K122" s="13">
        <f t="shared" si="3"/>
        <v>10.514252892306693</v>
      </c>
      <c r="L122" s="13">
        <f t="shared" si="5"/>
        <v>29.485747107693307</v>
      </c>
    </row>
    <row r="123" spans="5:12" x14ac:dyDescent="0.3">
      <c r="E123" s="19">
        <v>9</v>
      </c>
      <c r="F123" s="20">
        <v>24</v>
      </c>
      <c r="G123" s="20">
        <v>21</v>
      </c>
      <c r="H123" s="20">
        <v>7</v>
      </c>
      <c r="I123" s="20">
        <v>15</v>
      </c>
      <c r="J123" s="12">
        <f t="shared" si="4"/>
        <v>-8</v>
      </c>
      <c r="K123" s="13">
        <f t="shared" si="3"/>
        <v>10.63697266406367</v>
      </c>
      <c r="L123" s="13">
        <f t="shared" si="5"/>
        <v>18.63697266406367</v>
      </c>
    </row>
    <row r="124" spans="5:12" x14ac:dyDescent="0.3">
      <c r="E124" s="19">
        <v>9</v>
      </c>
      <c r="F124" s="20">
        <v>16</v>
      </c>
      <c r="G124" s="20">
        <v>8</v>
      </c>
      <c r="H124" s="20">
        <v>23</v>
      </c>
      <c r="I124" s="20">
        <v>17</v>
      </c>
      <c r="J124" s="12">
        <f t="shared" si="4"/>
        <v>6</v>
      </c>
      <c r="K124" s="13">
        <f t="shared" si="3"/>
        <v>21.995754368135074</v>
      </c>
      <c r="L124" s="13">
        <f t="shared" si="5"/>
        <v>15.995754368135074</v>
      </c>
    </row>
    <row r="125" spans="5:12" x14ac:dyDescent="0.3">
      <c r="E125" s="19">
        <v>9</v>
      </c>
      <c r="F125" s="20">
        <v>26</v>
      </c>
      <c r="G125" s="20">
        <v>29</v>
      </c>
      <c r="H125" s="20">
        <v>9</v>
      </c>
      <c r="I125" s="20">
        <v>14</v>
      </c>
      <c r="J125" s="12">
        <f t="shared" si="4"/>
        <v>-5</v>
      </c>
      <c r="K125" s="13">
        <f t="shared" si="3"/>
        <v>-9.2613749772760556</v>
      </c>
      <c r="L125" s="13">
        <f t="shared" si="5"/>
        <v>4.2613749772760556</v>
      </c>
    </row>
    <row r="126" spans="5:12" x14ac:dyDescent="0.3">
      <c r="E126" s="19">
        <v>9</v>
      </c>
      <c r="F126" s="20">
        <v>17</v>
      </c>
      <c r="G126" s="20">
        <v>7</v>
      </c>
      <c r="H126" s="20">
        <v>22</v>
      </c>
      <c r="I126" s="20">
        <v>20</v>
      </c>
      <c r="J126" s="12">
        <f t="shared" si="4"/>
        <v>2</v>
      </c>
      <c r="K126" s="13">
        <f t="shared" si="3"/>
        <v>1.45966285204846E-3</v>
      </c>
      <c r="L126" s="13">
        <f t="shared" si="5"/>
        <v>1.9985403371479515</v>
      </c>
    </row>
    <row r="127" spans="5:12" x14ac:dyDescent="0.3">
      <c r="E127" s="19">
        <v>9</v>
      </c>
      <c r="F127" s="20">
        <v>26</v>
      </c>
      <c r="G127" s="20">
        <v>31</v>
      </c>
      <c r="H127" s="20">
        <v>21</v>
      </c>
      <c r="I127" s="20">
        <v>28</v>
      </c>
      <c r="J127" s="12">
        <f t="shared" si="4"/>
        <v>-7</v>
      </c>
      <c r="K127" s="13">
        <f t="shared" si="3"/>
        <v>8.9837420087185151</v>
      </c>
      <c r="L127" s="13">
        <f t="shared" si="5"/>
        <v>15.983742008718515</v>
      </c>
    </row>
    <row r="128" spans="5:12" x14ac:dyDescent="0.3">
      <c r="E128" s="19">
        <v>10</v>
      </c>
      <c r="F128" s="20">
        <v>5</v>
      </c>
      <c r="G128" s="20">
        <v>2</v>
      </c>
      <c r="H128" s="20">
        <v>34</v>
      </c>
      <c r="I128" s="20">
        <v>10</v>
      </c>
      <c r="J128" s="12">
        <f t="shared" si="4"/>
        <v>24</v>
      </c>
      <c r="K128" s="13">
        <f t="shared" si="3"/>
        <v>11.000686865872531</v>
      </c>
      <c r="L128" s="13">
        <f t="shared" si="5"/>
        <v>12.999313134127469</v>
      </c>
    </row>
    <row r="129" spans="5:12" x14ac:dyDescent="0.3">
      <c r="E129" s="19">
        <v>10</v>
      </c>
      <c r="F129" s="20">
        <v>13</v>
      </c>
      <c r="G129" s="20">
        <v>14</v>
      </c>
      <c r="H129" s="20">
        <v>24</v>
      </c>
      <c r="I129" s="20">
        <v>27</v>
      </c>
      <c r="J129" s="12">
        <f t="shared" si="4"/>
        <v>-3</v>
      </c>
      <c r="K129" s="13">
        <f t="shared" si="3"/>
        <v>-9.864883738728544</v>
      </c>
      <c r="L129" s="13">
        <f t="shared" si="5"/>
        <v>6.864883738728544</v>
      </c>
    </row>
    <row r="130" spans="5:12" x14ac:dyDescent="0.3">
      <c r="E130" s="19">
        <v>10</v>
      </c>
      <c r="F130" s="20">
        <v>32</v>
      </c>
      <c r="G130" s="20">
        <v>27</v>
      </c>
      <c r="H130" s="20">
        <v>30</v>
      </c>
      <c r="I130" s="20">
        <v>24</v>
      </c>
      <c r="J130" s="12">
        <f t="shared" si="4"/>
        <v>6</v>
      </c>
      <c r="K130" s="13">
        <f t="shared" si="3"/>
        <v>-7.9949173879509141</v>
      </c>
      <c r="L130" s="13">
        <f t="shared" si="5"/>
        <v>13.994917387950913</v>
      </c>
    </row>
    <row r="131" spans="5:12" x14ac:dyDescent="0.3">
      <c r="E131" s="19">
        <v>10</v>
      </c>
      <c r="F131" s="20">
        <v>22</v>
      </c>
      <c r="G131" s="20">
        <v>20</v>
      </c>
      <c r="H131" s="20">
        <v>26</v>
      </c>
      <c r="I131" s="20">
        <v>20</v>
      </c>
      <c r="J131" s="12">
        <f t="shared" si="4"/>
        <v>6</v>
      </c>
      <c r="K131" s="13">
        <f t="shared" si="3"/>
        <v>-7.5228404981932693</v>
      </c>
      <c r="L131" s="13">
        <f t="shared" si="5"/>
        <v>13.522840498193268</v>
      </c>
    </row>
    <row r="132" spans="5:12" x14ac:dyDescent="0.3">
      <c r="E132" s="19">
        <v>10</v>
      </c>
      <c r="F132" s="20">
        <v>8</v>
      </c>
      <c r="G132" s="20">
        <v>3</v>
      </c>
      <c r="H132" s="20">
        <v>24</v>
      </c>
      <c r="I132" s="20">
        <v>18</v>
      </c>
      <c r="J132" s="12">
        <f t="shared" si="4"/>
        <v>6</v>
      </c>
      <c r="K132" s="13">
        <f t="shared" si="3"/>
        <v>-5.0018143252548919</v>
      </c>
      <c r="L132" s="13">
        <f t="shared" si="5"/>
        <v>11.001814325254891</v>
      </c>
    </row>
    <row r="133" spans="5:12" x14ac:dyDescent="0.3">
      <c r="E133" s="19">
        <v>10</v>
      </c>
      <c r="F133" s="20">
        <v>19</v>
      </c>
      <c r="G133" s="20">
        <v>25</v>
      </c>
      <c r="H133" s="20">
        <v>55</v>
      </c>
      <c r="I133" s="20">
        <v>31</v>
      </c>
      <c r="J133" s="12">
        <f t="shared" si="4"/>
        <v>24</v>
      </c>
      <c r="K133" s="13">
        <f t="shared" si="3"/>
        <v>12.996183739847716</v>
      </c>
      <c r="L133" s="13">
        <f t="shared" si="5"/>
        <v>11.003816260152284</v>
      </c>
    </row>
    <row r="134" spans="5:12" x14ac:dyDescent="0.3">
      <c r="E134" s="19">
        <v>10</v>
      </c>
      <c r="F134" s="20">
        <v>9</v>
      </c>
      <c r="G134" s="20">
        <v>18</v>
      </c>
      <c r="H134" s="20">
        <v>27</v>
      </c>
      <c r="I134" s="20">
        <v>23</v>
      </c>
      <c r="J134" s="12">
        <f t="shared" si="4"/>
        <v>4</v>
      </c>
      <c r="K134" s="13">
        <f t="shared" ref="K134:K197" si="6">VLOOKUP(F134,RatingTable,3)-VLOOKUP(G134,RatingTable,3)+Home_team_advantage</f>
        <v>4.0151689463071198</v>
      </c>
      <c r="L134" s="13">
        <f t="shared" si="5"/>
        <v>1.5168946307119846E-2</v>
      </c>
    </row>
    <row r="135" spans="5:12" x14ac:dyDescent="0.3">
      <c r="E135" s="19">
        <v>10</v>
      </c>
      <c r="F135" s="20">
        <v>4</v>
      </c>
      <c r="G135" s="20">
        <v>16</v>
      </c>
      <c r="H135" s="20">
        <v>13</v>
      </c>
      <c r="I135" s="20">
        <v>23</v>
      </c>
      <c r="J135" s="12">
        <f t="shared" ref="J135:J198" si="7">H135-I135</f>
        <v>-10</v>
      </c>
      <c r="K135" s="13">
        <f t="shared" si="6"/>
        <v>-7.9970561798753659</v>
      </c>
      <c r="L135" s="13">
        <f t="shared" ref="L135:L198" si="8">ABS(J135-K135)</f>
        <v>2.0029438201246341</v>
      </c>
    </row>
    <row r="136" spans="5:12" x14ac:dyDescent="0.3">
      <c r="E136" s="19">
        <v>10</v>
      </c>
      <c r="F136" s="20">
        <v>23</v>
      </c>
      <c r="G136" s="20">
        <v>24</v>
      </c>
      <c r="H136" s="20">
        <v>20</v>
      </c>
      <c r="I136" s="20">
        <v>49</v>
      </c>
      <c r="J136" s="12">
        <f t="shared" si="7"/>
        <v>-29</v>
      </c>
      <c r="K136" s="13">
        <f t="shared" si="6"/>
        <v>-5.0088309625405225</v>
      </c>
      <c r="L136" s="13">
        <f t="shared" si="8"/>
        <v>23.991169037459478</v>
      </c>
    </row>
    <row r="137" spans="5:12" x14ac:dyDescent="0.3">
      <c r="E137" s="19">
        <v>10</v>
      </c>
      <c r="F137" s="20">
        <v>29</v>
      </c>
      <c r="G137" s="20">
        <v>30</v>
      </c>
      <c r="H137" s="20">
        <v>27</v>
      </c>
      <c r="I137" s="20">
        <v>24</v>
      </c>
      <c r="J137" s="12">
        <f t="shared" si="7"/>
        <v>3</v>
      </c>
      <c r="K137" s="13">
        <f t="shared" si="6"/>
        <v>21.253902398070686</v>
      </c>
      <c r="L137" s="13">
        <f t="shared" si="8"/>
        <v>18.253902398070686</v>
      </c>
    </row>
    <row r="138" spans="5:12" x14ac:dyDescent="0.3">
      <c r="E138" s="19">
        <v>10</v>
      </c>
      <c r="F138" s="20">
        <v>12</v>
      </c>
      <c r="G138" s="20">
        <v>6</v>
      </c>
      <c r="H138" s="20">
        <v>20</v>
      </c>
      <c r="I138" s="20">
        <v>27</v>
      </c>
      <c r="J138" s="12">
        <f t="shared" si="7"/>
        <v>-7</v>
      </c>
      <c r="K138" s="13">
        <f t="shared" si="6"/>
        <v>8.0096887784119772</v>
      </c>
      <c r="L138" s="13">
        <f t="shared" si="8"/>
        <v>15.009688778411977</v>
      </c>
    </row>
    <row r="139" spans="5:12" x14ac:dyDescent="0.3">
      <c r="E139" s="19">
        <v>10</v>
      </c>
      <c r="F139" s="20">
        <v>18</v>
      </c>
      <c r="G139" s="20">
        <v>32</v>
      </c>
      <c r="H139" s="20">
        <v>34</v>
      </c>
      <c r="I139" s="20">
        <v>27</v>
      </c>
      <c r="J139" s="12">
        <f t="shared" si="7"/>
        <v>7</v>
      </c>
      <c r="K139" s="13">
        <f t="shared" si="6"/>
        <v>6.9774607670102347</v>
      </c>
      <c r="L139" s="13">
        <f t="shared" si="8"/>
        <v>2.2539232989765345E-2</v>
      </c>
    </row>
    <row r="140" spans="5:12" x14ac:dyDescent="0.3">
      <c r="E140" s="19">
        <v>10</v>
      </c>
      <c r="F140" s="20">
        <v>14</v>
      </c>
      <c r="G140" s="20">
        <v>26</v>
      </c>
      <c r="H140" s="20">
        <v>8</v>
      </c>
      <c r="I140" s="20">
        <v>38</v>
      </c>
      <c r="J140" s="12">
        <f t="shared" si="7"/>
        <v>-30</v>
      </c>
      <c r="K140" s="13">
        <f t="shared" si="6"/>
        <v>2.7990297574247256</v>
      </c>
      <c r="L140" s="13">
        <f t="shared" si="8"/>
        <v>32.799029757424726</v>
      </c>
    </row>
    <row r="141" spans="5:12" x14ac:dyDescent="0.3">
      <c r="E141" s="19">
        <v>11</v>
      </c>
      <c r="F141" s="20">
        <v>21</v>
      </c>
      <c r="G141" s="20">
        <v>23</v>
      </c>
      <c r="H141" s="20">
        <v>24</v>
      </c>
      <c r="I141" s="20">
        <v>20</v>
      </c>
      <c r="J141" s="12">
        <f t="shared" si="7"/>
        <v>4</v>
      </c>
      <c r="K141" s="13">
        <f t="shared" si="6"/>
        <v>3.3685974677059454</v>
      </c>
      <c r="L141" s="13">
        <f t="shared" si="8"/>
        <v>0.63140253229405463</v>
      </c>
    </row>
    <row r="142" spans="5:12" x14ac:dyDescent="0.3">
      <c r="E142" s="19">
        <v>11</v>
      </c>
      <c r="F142" s="20">
        <v>1</v>
      </c>
      <c r="G142" s="20">
        <v>13</v>
      </c>
      <c r="H142" s="20">
        <v>27</v>
      </c>
      <c r="I142" s="20">
        <v>24</v>
      </c>
      <c r="J142" s="12">
        <f t="shared" si="7"/>
        <v>3</v>
      </c>
      <c r="K142" s="13">
        <f t="shared" si="6"/>
        <v>16.076162650604893</v>
      </c>
      <c r="L142" s="13">
        <f t="shared" si="8"/>
        <v>13.076162650604893</v>
      </c>
    </row>
    <row r="143" spans="5:12" x14ac:dyDescent="0.3">
      <c r="E143" s="19">
        <v>11</v>
      </c>
      <c r="F143" s="20">
        <v>28</v>
      </c>
      <c r="G143" s="20">
        <v>5</v>
      </c>
      <c r="H143" s="20">
        <v>9</v>
      </c>
      <c r="I143" s="20">
        <v>10</v>
      </c>
      <c r="J143" s="12">
        <f t="shared" si="7"/>
        <v>-1</v>
      </c>
      <c r="K143" s="13">
        <f t="shared" si="6"/>
        <v>4.8423373982541937</v>
      </c>
      <c r="L143" s="13">
        <f t="shared" si="8"/>
        <v>5.8423373982541937</v>
      </c>
    </row>
    <row r="144" spans="5:12" x14ac:dyDescent="0.3">
      <c r="E144" s="19">
        <v>11</v>
      </c>
      <c r="F144" s="20">
        <v>27</v>
      </c>
      <c r="G144" s="20">
        <v>10</v>
      </c>
      <c r="H144" s="20">
        <v>20</v>
      </c>
      <c r="I144" s="20">
        <v>28</v>
      </c>
      <c r="J144" s="12">
        <f t="shared" si="7"/>
        <v>-8</v>
      </c>
      <c r="K144" s="13">
        <f t="shared" si="6"/>
        <v>-7.9999928738398944</v>
      </c>
      <c r="L144" s="13">
        <f t="shared" si="8"/>
        <v>7.1261601055638835E-6</v>
      </c>
    </row>
    <row r="145" spans="5:12" x14ac:dyDescent="0.3">
      <c r="E145" s="19">
        <v>11</v>
      </c>
      <c r="F145" s="20">
        <v>6</v>
      </c>
      <c r="G145" s="20">
        <v>11</v>
      </c>
      <c r="H145" s="20">
        <v>19</v>
      </c>
      <c r="I145" s="20">
        <v>21</v>
      </c>
      <c r="J145" s="12">
        <f t="shared" si="7"/>
        <v>-2</v>
      </c>
      <c r="K145" s="13">
        <f t="shared" si="6"/>
        <v>0.99632670121771749</v>
      </c>
      <c r="L145" s="13">
        <f t="shared" si="8"/>
        <v>2.9963267012177175</v>
      </c>
    </row>
    <row r="146" spans="5:12" x14ac:dyDescent="0.3">
      <c r="E146" s="19">
        <v>11</v>
      </c>
      <c r="F146" s="20">
        <v>31</v>
      </c>
      <c r="G146" s="20">
        <v>15</v>
      </c>
      <c r="H146" s="20">
        <v>27</v>
      </c>
      <c r="I146" s="20">
        <v>29</v>
      </c>
      <c r="J146" s="12">
        <f t="shared" si="7"/>
        <v>-2</v>
      </c>
      <c r="K146" s="13">
        <f t="shared" si="6"/>
        <v>10.872783461625879</v>
      </c>
      <c r="L146" s="13">
        <f t="shared" si="8"/>
        <v>12.872783461625879</v>
      </c>
    </row>
    <row r="147" spans="5:12" x14ac:dyDescent="0.3">
      <c r="E147" s="19">
        <v>11</v>
      </c>
      <c r="F147" s="20">
        <v>2</v>
      </c>
      <c r="G147" s="20">
        <v>29</v>
      </c>
      <c r="H147" s="20">
        <v>10</v>
      </c>
      <c r="I147" s="20">
        <v>33</v>
      </c>
      <c r="J147" s="12">
        <f t="shared" si="7"/>
        <v>-23</v>
      </c>
      <c r="K147" s="13">
        <f t="shared" si="6"/>
        <v>-10.254566934944854</v>
      </c>
      <c r="L147" s="13">
        <f t="shared" si="8"/>
        <v>12.745433065055146</v>
      </c>
    </row>
    <row r="148" spans="5:12" x14ac:dyDescent="0.3">
      <c r="E148" s="19">
        <v>11</v>
      </c>
      <c r="F148" s="20">
        <v>12</v>
      </c>
      <c r="G148" s="20">
        <v>24</v>
      </c>
      <c r="H148" s="20">
        <v>13</v>
      </c>
      <c r="I148" s="20">
        <v>27</v>
      </c>
      <c r="J148" s="12">
        <f t="shared" si="7"/>
        <v>-14</v>
      </c>
      <c r="K148" s="13">
        <f t="shared" si="6"/>
        <v>2.9942884018746332</v>
      </c>
      <c r="L148" s="13">
        <f t="shared" si="8"/>
        <v>16.994288401874634</v>
      </c>
    </row>
    <row r="149" spans="5:12" x14ac:dyDescent="0.3">
      <c r="E149" s="19">
        <v>11</v>
      </c>
      <c r="F149" s="20">
        <v>25</v>
      </c>
      <c r="G149" s="20">
        <v>4</v>
      </c>
      <c r="H149" s="20">
        <v>23</v>
      </c>
      <c r="I149" s="20">
        <v>10</v>
      </c>
      <c r="J149" s="12">
        <f t="shared" si="7"/>
        <v>13</v>
      </c>
      <c r="K149" s="13">
        <f t="shared" si="6"/>
        <v>3.9954879710559004</v>
      </c>
      <c r="L149" s="13">
        <f t="shared" si="8"/>
        <v>9.0045120289440987</v>
      </c>
    </row>
    <row r="150" spans="5:12" x14ac:dyDescent="0.3">
      <c r="E150" s="19">
        <v>11</v>
      </c>
      <c r="F150" s="20">
        <v>3</v>
      </c>
      <c r="G150" s="20">
        <v>7</v>
      </c>
      <c r="H150" s="20">
        <v>20</v>
      </c>
      <c r="I150" s="20">
        <v>17</v>
      </c>
      <c r="J150" s="12">
        <f t="shared" si="7"/>
        <v>3</v>
      </c>
      <c r="K150" s="13">
        <f t="shared" si="6"/>
        <v>-4.9950145736204457</v>
      </c>
      <c r="L150" s="13">
        <f t="shared" si="8"/>
        <v>7.9950145736204457</v>
      </c>
    </row>
    <row r="151" spans="5:12" x14ac:dyDescent="0.3">
      <c r="E151" s="19">
        <v>11</v>
      </c>
      <c r="F151" s="20">
        <v>20</v>
      </c>
      <c r="G151" s="20">
        <v>9</v>
      </c>
      <c r="H151" s="20">
        <v>49</v>
      </c>
      <c r="I151" s="20">
        <v>17</v>
      </c>
      <c r="J151" s="12">
        <f t="shared" si="7"/>
        <v>32</v>
      </c>
      <c r="K151" s="13">
        <f t="shared" si="6"/>
        <v>12.999952924622484</v>
      </c>
      <c r="L151" s="13">
        <f t="shared" si="8"/>
        <v>19.000047075377516</v>
      </c>
    </row>
    <row r="152" spans="5:12" x14ac:dyDescent="0.3">
      <c r="E152" s="19">
        <v>11</v>
      </c>
      <c r="F152" s="20">
        <v>30</v>
      </c>
      <c r="G152" s="20">
        <v>17</v>
      </c>
      <c r="H152" s="20">
        <v>22</v>
      </c>
      <c r="I152" s="20">
        <v>19</v>
      </c>
      <c r="J152" s="12">
        <f t="shared" si="7"/>
        <v>3</v>
      </c>
      <c r="K152" s="13">
        <f t="shared" si="6"/>
        <v>-2.9998943672659033</v>
      </c>
      <c r="L152" s="13">
        <f t="shared" si="8"/>
        <v>5.9998943672659033</v>
      </c>
    </row>
    <row r="153" spans="5:12" x14ac:dyDescent="0.3">
      <c r="E153" s="19">
        <v>11</v>
      </c>
      <c r="F153" s="20">
        <v>31</v>
      </c>
      <c r="G153" s="20">
        <v>14</v>
      </c>
      <c r="H153" s="20">
        <v>27</v>
      </c>
      <c r="I153" s="20">
        <v>30</v>
      </c>
      <c r="J153" s="12">
        <f t="shared" si="7"/>
        <v>-3</v>
      </c>
      <c r="K153" s="13">
        <f t="shared" si="6"/>
        <v>-2.786032596914148</v>
      </c>
      <c r="L153" s="13">
        <f t="shared" si="8"/>
        <v>0.21396740308585205</v>
      </c>
    </row>
    <row r="154" spans="5:12" x14ac:dyDescent="0.3">
      <c r="E154" s="19">
        <v>11</v>
      </c>
      <c r="F154" s="20">
        <v>29</v>
      </c>
      <c r="G154" s="20">
        <v>18</v>
      </c>
      <c r="H154" s="20">
        <v>41</v>
      </c>
      <c r="I154" s="20">
        <v>20</v>
      </c>
      <c r="J154" s="12">
        <f t="shared" si="7"/>
        <v>21</v>
      </c>
      <c r="K154" s="13">
        <f t="shared" si="6"/>
        <v>20.268523620241673</v>
      </c>
      <c r="L154" s="13">
        <f t="shared" si="8"/>
        <v>0.7314763797583268</v>
      </c>
    </row>
    <row r="155" spans="5:12" x14ac:dyDescent="0.3">
      <c r="E155" s="19">
        <v>11</v>
      </c>
      <c r="F155" s="20">
        <v>6</v>
      </c>
      <c r="G155" s="20">
        <v>3</v>
      </c>
      <c r="H155" s="20">
        <v>23</v>
      </c>
      <c r="I155" s="20">
        <v>20</v>
      </c>
      <c r="J155" s="12">
        <f t="shared" si="7"/>
        <v>3</v>
      </c>
      <c r="K155" s="13">
        <f t="shared" si="6"/>
        <v>2.9857633633727181</v>
      </c>
      <c r="L155" s="13">
        <f t="shared" si="8"/>
        <v>1.4236636627281918E-2</v>
      </c>
    </row>
    <row r="156" spans="5:12" x14ac:dyDescent="0.3">
      <c r="E156" s="19">
        <v>12</v>
      </c>
      <c r="F156" s="20">
        <v>21</v>
      </c>
      <c r="G156" s="20">
        <v>12</v>
      </c>
      <c r="H156" s="20">
        <v>27</v>
      </c>
      <c r="I156" s="20">
        <v>13</v>
      </c>
      <c r="J156" s="12">
        <f t="shared" si="7"/>
        <v>14</v>
      </c>
      <c r="K156" s="13">
        <f t="shared" si="6"/>
        <v>-4.6345218967092103</v>
      </c>
      <c r="L156" s="13">
        <f t="shared" si="8"/>
        <v>18.634521896709209</v>
      </c>
    </row>
    <row r="157" spans="5:12" x14ac:dyDescent="0.3">
      <c r="E157" s="19">
        <v>12</v>
      </c>
      <c r="F157" s="20">
        <v>13</v>
      </c>
      <c r="G157" s="20">
        <v>23</v>
      </c>
      <c r="H157" s="20">
        <v>23</v>
      </c>
      <c r="I157" s="20">
        <v>28</v>
      </c>
      <c r="J157" s="12">
        <f t="shared" si="7"/>
        <v>-5</v>
      </c>
      <c r="K157" s="13">
        <f t="shared" si="6"/>
        <v>-2.0669055814915334</v>
      </c>
      <c r="L157" s="13">
        <f t="shared" si="8"/>
        <v>2.9330944185084666</v>
      </c>
    </row>
    <row r="158" spans="5:12" x14ac:dyDescent="0.3">
      <c r="E158" s="19">
        <v>12</v>
      </c>
      <c r="F158" s="20">
        <v>30</v>
      </c>
      <c r="G158" s="20">
        <v>2</v>
      </c>
      <c r="H158" s="20">
        <v>41</v>
      </c>
      <c r="I158" s="20">
        <v>28</v>
      </c>
      <c r="J158" s="12">
        <f t="shared" si="7"/>
        <v>13</v>
      </c>
      <c r="K158" s="13">
        <f t="shared" si="6"/>
        <v>-2.0025962938967377</v>
      </c>
      <c r="L158" s="13">
        <f t="shared" si="8"/>
        <v>15.002596293896737</v>
      </c>
    </row>
    <row r="159" spans="5:12" x14ac:dyDescent="0.3">
      <c r="E159" s="19">
        <v>12</v>
      </c>
      <c r="F159" s="20">
        <v>15</v>
      </c>
      <c r="G159" s="20">
        <v>1</v>
      </c>
      <c r="H159" s="20">
        <v>14</v>
      </c>
      <c r="I159" s="20">
        <v>27</v>
      </c>
      <c r="J159" s="12">
        <f t="shared" si="7"/>
        <v>-13</v>
      </c>
      <c r="K159" s="13">
        <f t="shared" si="6"/>
        <v>-10.87335580118728</v>
      </c>
      <c r="L159" s="13">
        <f t="shared" si="8"/>
        <v>2.1266441988127198</v>
      </c>
    </row>
    <row r="160" spans="5:12" x14ac:dyDescent="0.3">
      <c r="E160" s="19">
        <v>12</v>
      </c>
      <c r="F160" s="20">
        <v>25</v>
      </c>
      <c r="G160" s="20">
        <v>11</v>
      </c>
      <c r="H160" s="20">
        <v>37</v>
      </c>
      <c r="I160" s="20">
        <v>27</v>
      </c>
      <c r="J160" s="12">
        <f t="shared" si="7"/>
        <v>10</v>
      </c>
      <c r="K160" s="13">
        <f t="shared" si="6"/>
        <v>2.0061960026766235</v>
      </c>
      <c r="L160" s="13">
        <f t="shared" si="8"/>
        <v>7.9938039973233765</v>
      </c>
    </row>
    <row r="161" spans="5:12" x14ac:dyDescent="0.3">
      <c r="E161" s="19">
        <v>12</v>
      </c>
      <c r="F161" s="20">
        <v>20</v>
      </c>
      <c r="G161" s="20">
        <v>28</v>
      </c>
      <c r="H161" s="20">
        <v>23</v>
      </c>
      <c r="I161" s="20">
        <v>20</v>
      </c>
      <c r="J161" s="12">
        <f t="shared" si="7"/>
        <v>3</v>
      </c>
      <c r="K161" s="13">
        <f t="shared" si="6"/>
        <v>0.15488009073515396</v>
      </c>
      <c r="L161" s="13">
        <f t="shared" si="8"/>
        <v>2.845119909264846</v>
      </c>
    </row>
    <row r="162" spans="5:12" x14ac:dyDescent="0.3">
      <c r="E162" s="19">
        <v>12</v>
      </c>
      <c r="F162" s="20">
        <v>17</v>
      </c>
      <c r="G162" s="20">
        <v>27</v>
      </c>
      <c r="H162" s="20">
        <v>20</v>
      </c>
      <c r="I162" s="20">
        <v>16</v>
      </c>
      <c r="J162" s="12">
        <f t="shared" si="7"/>
        <v>4</v>
      </c>
      <c r="K162" s="13">
        <f t="shared" si="6"/>
        <v>0.99705896849621123</v>
      </c>
      <c r="L162" s="13">
        <f t="shared" si="8"/>
        <v>3.0029410315037888</v>
      </c>
    </row>
    <row r="163" spans="5:12" x14ac:dyDescent="0.3">
      <c r="E163" s="19">
        <v>12</v>
      </c>
      <c r="F163" s="20">
        <v>10</v>
      </c>
      <c r="G163" s="20">
        <v>16</v>
      </c>
      <c r="H163" s="20">
        <v>27</v>
      </c>
      <c r="I163" s="20">
        <v>17</v>
      </c>
      <c r="J163" s="12">
        <f t="shared" si="7"/>
        <v>10</v>
      </c>
      <c r="K163" s="13">
        <f t="shared" si="6"/>
        <v>10.000033380984483</v>
      </c>
      <c r="L163" s="13">
        <f t="shared" si="8"/>
        <v>3.3380984483244447E-5</v>
      </c>
    </row>
    <row r="164" spans="5:12" x14ac:dyDescent="0.3">
      <c r="E164" s="19">
        <v>12</v>
      </c>
      <c r="F164" s="20">
        <v>24</v>
      </c>
      <c r="G164" s="20">
        <v>32</v>
      </c>
      <c r="H164" s="20">
        <v>24</v>
      </c>
      <c r="I164" s="20">
        <v>16</v>
      </c>
      <c r="J164" s="12">
        <f t="shared" si="7"/>
        <v>8</v>
      </c>
      <c r="K164" s="13">
        <f t="shared" si="6"/>
        <v>11.996665859884693</v>
      </c>
      <c r="L164" s="13">
        <f t="shared" si="8"/>
        <v>3.9966658598846934</v>
      </c>
    </row>
    <row r="165" spans="5:12" x14ac:dyDescent="0.3">
      <c r="E165" s="19">
        <v>12</v>
      </c>
      <c r="F165" s="20">
        <v>4</v>
      </c>
      <c r="G165" s="20">
        <v>22</v>
      </c>
      <c r="H165" s="20">
        <v>37</v>
      </c>
      <c r="I165" s="20">
        <v>14</v>
      </c>
      <c r="J165" s="12">
        <f t="shared" si="7"/>
        <v>23</v>
      </c>
      <c r="K165" s="13">
        <f t="shared" si="6"/>
        <v>2.5204699560522732</v>
      </c>
      <c r="L165" s="13">
        <f t="shared" si="8"/>
        <v>20.479530043947726</v>
      </c>
    </row>
    <row r="166" spans="5:12" x14ac:dyDescent="0.3">
      <c r="E166" s="19">
        <v>12</v>
      </c>
      <c r="F166" s="20">
        <v>7</v>
      </c>
      <c r="G166" s="20">
        <v>8</v>
      </c>
      <c r="H166" s="20">
        <v>41</v>
      </c>
      <c r="I166" s="20">
        <v>20</v>
      </c>
      <c r="J166" s="12">
        <f t="shared" si="7"/>
        <v>21</v>
      </c>
      <c r="K166" s="13">
        <f t="shared" si="6"/>
        <v>18.99356806810443</v>
      </c>
      <c r="L166" s="13">
        <f t="shared" si="8"/>
        <v>2.0064319318955697</v>
      </c>
    </row>
    <row r="167" spans="5:12" x14ac:dyDescent="0.3">
      <c r="E167" s="19">
        <v>12</v>
      </c>
      <c r="F167" s="20">
        <v>5</v>
      </c>
      <c r="G167" s="20">
        <v>19</v>
      </c>
      <c r="H167" s="20">
        <v>24</v>
      </c>
      <c r="I167" s="20">
        <v>20</v>
      </c>
      <c r="J167" s="12">
        <f t="shared" si="7"/>
        <v>4</v>
      </c>
      <c r="K167" s="13">
        <f t="shared" si="6"/>
        <v>4.0058727371159142</v>
      </c>
      <c r="L167" s="13">
        <f t="shared" si="8"/>
        <v>5.8727371159141839E-3</v>
      </c>
    </row>
    <row r="168" spans="5:12" x14ac:dyDescent="0.3">
      <c r="E168" s="19">
        <v>12</v>
      </c>
      <c r="F168" s="20">
        <v>2</v>
      </c>
      <c r="G168" s="20">
        <v>20</v>
      </c>
      <c r="H168" s="20">
        <v>13</v>
      </c>
      <c r="I168" s="20">
        <v>17</v>
      </c>
      <c r="J168" s="12">
        <f t="shared" si="7"/>
        <v>-4</v>
      </c>
      <c r="K168" s="13">
        <f t="shared" si="6"/>
        <v>-4.0022521292230886</v>
      </c>
      <c r="L168" s="13">
        <f t="shared" si="8"/>
        <v>2.2521292230885948E-3</v>
      </c>
    </row>
    <row r="169" spans="5:12" x14ac:dyDescent="0.3">
      <c r="E169" s="19">
        <v>12</v>
      </c>
      <c r="F169" s="20">
        <v>13</v>
      </c>
      <c r="G169" s="20">
        <v>15</v>
      </c>
      <c r="H169" s="20">
        <v>6</v>
      </c>
      <c r="I169" s="20">
        <v>13</v>
      </c>
      <c r="J169" s="12">
        <f t="shared" si="7"/>
        <v>-7</v>
      </c>
      <c r="K169" s="13">
        <f t="shared" si="6"/>
        <v>3.7939323198114812</v>
      </c>
      <c r="L169" s="13">
        <f t="shared" si="8"/>
        <v>10.793932319811482</v>
      </c>
    </row>
    <row r="170" spans="5:12" x14ac:dyDescent="0.3">
      <c r="E170" s="19">
        <v>12</v>
      </c>
      <c r="F170" s="20">
        <v>11</v>
      </c>
      <c r="G170" s="20">
        <v>30</v>
      </c>
      <c r="H170" s="20">
        <v>21</v>
      </c>
      <c r="I170" s="20">
        <v>24</v>
      </c>
      <c r="J170" s="12">
        <f t="shared" si="7"/>
        <v>-3</v>
      </c>
      <c r="K170" s="13">
        <f t="shared" si="6"/>
        <v>5.9906829057678044</v>
      </c>
      <c r="L170" s="13">
        <f t="shared" si="8"/>
        <v>8.9906829057678053</v>
      </c>
    </row>
    <row r="171" spans="5:12" x14ac:dyDescent="0.3">
      <c r="E171" s="19">
        <v>13</v>
      </c>
      <c r="F171" s="20">
        <v>16</v>
      </c>
      <c r="G171" s="20">
        <v>27</v>
      </c>
      <c r="H171" s="20">
        <v>38</v>
      </c>
      <c r="I171" s="20">
        <v>41</v>
      </c>
      <c r="J171" s="12">
        <f t="shared" si="7"/>
        <v>-3</v>
      </c>
      <c r="K171" s="13">
        <f t="shared" si="6"/>
        <v>6.996698662084504</v>
      </c>
      <c r="L171" s="13">
        <f t="shared" si="8"/>
        <v>9.9966986620845049</v>
      </c>
    </row>
    <row r="172" spans="5:12" x14ac:dyDescent="0.3">
      <c r="E172" s="19">
        <v>13</v>
      </c>
      <c r="F172" s="20">
        <v>12</v>
      </c>
      <c r="G172" s="20">
        <v>18</v>
      </c>
      <c r="H172" s="20">
        <v>26</v>
      </c>
      <c r="I172" s="20">
        <v>26</v>
      </c>
      <c r="J172" s="12">
        <f t="shared" si="7"/>
        <v>0</v>
      </c>
      <c r="K172" s="13">
        <f t="shared" si="6"/>
        <v>8.0134934947490919</v>
      </c>
      <c r="L172" s="13">
        <f t="shared" si="8"/>
        <v>8.0134934947490919</v>
      </c>
    </row>
    <row r="173" spans="5:12" x14ac:dyDescent="0.3">
      <c r="E173" s="19">
        <v>13</v>
      </c>
      <c r="F173" s="20">
        <v>21</v>
      </c>
      <c r="G173" s="20">
        <v>9</v>
      </c>
      <c r="H173" s="20">
        <v>21</v>
      </c>
      <c r="I173" s="20">
        <v>24</v>
      </c>
      <c r="J173" s="12">
        <f t="shared" si="7"/>
        <v>-3</v>
      </c>
      <c r="K173" s="13">
        <f t="shared" si="6"/>
        <v>-0.63619734826723917</v>
      </c>
      <c r="L173" s="13">
        <f t="shared" si="8"/>
        <v>2.3638026517327608</v>
      </c>
    </row>
    <row r="174" spans="5:12" x14ac:dyDescent="0.3">
      <c r="E174" s="19">
        <v>13</v>
      </c>
      <c r="F174" s="20">
        <v>8</v>
      </c>
      <c r="G174" s="20">
        <v>25</v>
      </c>
      <c r="H174" s="20">
        <v>11</v>
      </c>
      <c r="I174" s="20">
        <v>27</v>
      </c>
      <c r="J174" s="12">
        <f t="shared" si="7"/>
        <v>-16</v>
      </c>
      <c r="K174" s="13">
        <f t="shared" si="6"/>
        <v>-5.9985339336768186</v>
      </c>
      <c r="L174" s="13">
        <f t="shared" si="8"/>
        <v>10.001466066323182</v>
      </c>
    </row>
    <row r="175" spans="5:12" x14ac:dyDescent="0.3">
      <c r="E175" s="19">
        <v>13</v>
      </c>
      <c r="F175" s="20">
        <v>26</v>
      </c>
      <c r="G175" s="20">
        <v>6</v>
      </c>
      <c r="H175" s="20">
        <v>42</v>
      </c>
      <c r="I175" s="20">
        <v>21</v>
      </c>
      <c r="J175" s="12">
        <f t="shared" si="7"/>
        <v>21</v>
      </c>
      <c r="K175" s="13">
        <f t="shared" si="6"/>
        <v>8.0044308702188047</v>
      </c>
      <c r="L175" s="13">
        <f t="shared" si="8"/>
        <v>12.995569129781195</v>
      </c>
    </row>
    <row r="176" spans="5:12" x14ac:dyDescent="0.3">
      <c r="E176" s="19">
        <v>13</v>
      </c>
      <c r="F176" s="20">
        <v>19</v>
      </c>
      <c r="G176" s="20">
        <v>10</v>
      </c>
      <c r="H176" s="20">
        <v>34</v>
      </c>
      <c r="I176" s="20">
        <v>31</v>
      </c>
      <c r="J176" s="12">
        <f t="shared" si="7"/>
        <v>3</v>
      </c>
      <c r="K176" s="13">
        <f t="shared" si="6"/>
        <v>-4.0043309063659303</v>
      </c>
      <c r="L176" s="13">
        <f t="shared" si="8"/>
        <v>7.0043309063659303</v>
      </c>
    </row>
    <row r="177" spans="5:12" x14ac:dyDescent="0.3">
      <c r="E177" s="19">
        <v>13</v>
      </c>
      <c r="F177" s="20">
        <v>1</v>
      </c>
      <c r="G177" s="20">
        <v>14</v>
      </c>
      <c r="H177" s="20">
        <v>40</v>
      </c>
      <c r="I177" s="20">
        <v>11</v>
      </c>
      <c r="J177" s="12">
        <f t="shared" si="7"/>
        <v>29</v>
      </c>
      <c r="K177" s="13">
        <f t="shared" si="6"/>
        <v>3.2123658554666497</v>
      </c>
      <c r="L177" s="13">
        <f t="shared" si="8"/>
        <v>25.787634144533349</v>
      </c>
    </row>
    <row r="178" spans="5:12" x14ac:dyDescent="0.3">
      <c r="E178" s="19">
        <v>13</v>
      </c>
      <c r="F178" s="20">
        <v>23</v>
      </c>
      <c r="G178" s="20">
        <v>31</v>
      </c>
      <c r="H178" s="20">
        <v>19</v>
      </c>
      <c r="I178" s="20">
        <v>23</v>
      </c>
      <c r="J178" s="12">
        <f t="shared" si="7"/>
        <v>-4</v>
      </c>
      <c r="K178" s="13">
        <f t="shared" si="6"/>
        <v>0.98588055249653106</v>
      </c>
      <c r="L178" s="13">
        <f t="shared" si="8"/>
        <v>4.9858805524965311</v>
      </c>
    </row>
    <row r="179" spans="5:12" x14ac:dyDescent="0.3">
      <c r="E179" s="19">
        <v>13</v>
      </c>
      <c r="F179" s="20">
        <v>17</v>
      </c>
      <c r="G179" s="20">
        <v>5</v>
      </c>
      <c r="H179" s="20">
        <v>16</v>
      </c>
      <c r="I179" s="20">
        <v>20</v>
      </c>
      <c r="J179" s="12">
        <f t="shared" si="7"/>
        <v>-4</v>
      </c>
      <c r="K179" s="13">
        <f t="shared" si="6"/>
        <v>-4.0055626796839698</v>
      </c>
      <c r="L179" s="13">
        <f t="shared" si="8"/>
        <v>5.56267968396984E-3</v>
      </c>
    </row>
    <row r="180" spans="5:12" x14ac:dyDescent="0.3">
      <c r="E180" s="19">
        <v>13</v>
      </c>
      <c r="F180" s="20">
        <v>3</v>
      </c>
      <c r="G180" s="20">
        <v>22</v>
      </c>
      <c r="H180" s="20">
        <v>19</v>
      </c>
      <c r="I180" s="20">
        <v>3</v>
      </c>
      <c r="J180" s="12">
        <f t="shared" si="7"/>
        <v>16</v>
      </c>
      <c r="K180" s="13">
        <f t="shared" si="6"/>
        <v>2.5203252622765495</v>
      </c>
      <c r="L180" s="13">
        <f t="shared" si="8"/>
        <v>13.47967473772345</v>
      </c>
    </row>
    <row r="181" spans="5:12" x14ac:dyDescent="0.3">
      <c r="E181" s="19">
        <v>13</v>
      </c>
      <c r="F181" s="20">
        <v>32</v>
      </c>
      <c r="G181" s="20">
        <v>28</v>
      </c>
      <c r="H181" s="20">
        <v>6</v>
      </c>
      <c r="I181" s="20">
        <v>27</v>
      </c>
      <c r="J181" s="12">
        <f t="shared" si="7"/>
        <v>-21</v>
      </c>
      <c r="K181" s="13">
        <f t="shared" si="6"/>
        <v>-14.840963377975591</v>
      </c>
      <c r="L181" s="13">
        <f t="shared" si="8"/>
        <v>6.1590366220244093</v>
      </c>
    </row>
    <row r="182" spans="5:12" x14ac:dyDescent="0.3">
      <c r="E182" s="19">
        <v>13</v>
      </c>
      <c r="F182" s="20">
        <v>3</v>
      </c>
      <c r="G182" s="20">
        <v>25</v>
      </c>
      <c r="H182" s="20">
        <v>22</v>
      </c>
      <c r="I182" s="20">
        <v>20</v>
      </c>
      <c r="J182" s="12">
        <f t="shared" si="7"/>
        <v>2</v>
      </c>
      <c r="K182" s="13">
        <f t="shared" si="6"/>
        <v>2.0021934479877705</v>
      </c>
      <c r="L182" s="13">
        <f t="shared" si="8"/>
        <v>2.1934479877705471E-3</v>
      </c>
    </row>
    <row r="183" spans="5:12" x14ac:dyDescent="0.3">
      <c r="E183" s="19">
        <v>13</v>
      </c>
      <c r="F183" s="20">
        <v>11</v>
      </c>
      <c r="G183" s="20">
        <v>12</v>
      </c>
      <c r="H183" s="20">
        <v>40</v>
      </c>
      <c r="I183" s="20">
        <v>10</v>
      </c>
      <c r="J183" s="12">
        <f t="shared" si="7"/>
        <v>30</v>
      </c>
      <c r="K183" s="13">
        <f t="shared" si="6"/>
        <v>-9.2763104006019503E-3</v>
      </c>
      <c r="L183" s="13">
        <f t="shared" si="8"/>
        <v>30.009276310400601</v>
      </c>
    </row>
    <row r="184" spans="5:12" x14ac:dyDescent="0.3">
      <c r="E184" s="19">
        <v>13</v>
      </c>
      <c r="F184" s="20">
        <v>9</v>
      </c>
      <c r="G184" s="20">
        <v>23</v>
      </c>
      <c r="H184" s="20">
        <v>31</v>
      </c>
      <c r="I184" s="20">
        <v>24</v>
      </c>
      <c r="J184" s="12">
        <f t="shared" si="7"/>
        <v>7</v>
      </c>
      <c r="K184" s="13">
        <f t="shared" si="6"/>
        <v>7.0037078723828818</v>
      </c>
      <c r="L184" s="13">
        <f t="shared" si="8"/>
        <v>3.7078723828818383E-3</v>
      </c>
    </row>
    <row r="185" spans="5:12" x14ac:dyDescent="0.3">
      <c r="E185" s="19">
        <v>13</v>
      </c>
      <c r="F185" s="20">
        <v>4</v>
      </c>
      <c r="G185" s="20">
        <v>2</v>
      </c>
      <c r="H185" s="20">
        <v>31</v>
      </c>
      <c r="I185" s="20">
        <v>34</v>
      </c>
      <c r="J185" s="12">
        <f t="shared" si="7"/>
        <v>-3</v>
      </c>
      <c r="K185" s="13">
        <f t="shared" si="6"/>
        <v>-1.0001184129179075</v>
      </c>
      <c r="L185" s="13">
        <f t="shared" si="8"/>
        <v>1.9998815870820925</v>
      </c>
    </row>
    <row r="186" spans="5:12" x14ac:dyDescent="0.3">
      <c r="E186" s="19">
        <v>14</v>
      </c>
      <c r="F186" s="20">
        <v>27</v>
      </c>
      <c r="G186" s="20">
        <v>7</v>
      </c>
      <c r="H186" s="20">
        <v>10</v>
      </c>
      <c r="I186" s="20">
        <v>17</v>
      </c>
      <c r="J186" s="12">
        <f t="shared" si="7"/>
        <v>-7</v>
      </c>
      <c r="K186" s="13">
        <f t="shared" si="6"/>
        <v>2.0033137507655345</v>
      </c>
      <c r="L186" s="13">
        <f t="shared" si="8"/>
        <v>9.0033137507655354</v>
      </c>
    </row>
    <row r="187" spans="5:12" x14ac:dyDescent="0.3">
      <c r="E187" s="19">
        <v>14</v>
      </c>
      <c r="F187" s="20">
        <v>24</v>
      </c>
      <c r="G187" s="20">
        <v>1</v>
      </c>
      <c r="H187" s="20">
        <v>24</v>
      </c>
      <c r="I187" s="20">
        <v>21</v>
      </c>
      <c r="J187" s="12">
        <f t="shared" si="7"/>
        <v>3</v>
      </c>
      <c r="K187" s="13">
        <f t="shared" si="6"/>
        <v>2.9952261190659533</v>
      </c>
      <c r="L187" s="13">
        <f t="shared" si="8"/>
        <v>4.773880934046737E-3</v>
      </c>
    </row>
    <row r="188" spans="5:12" x14ac:dyDescent="0.3">
      <c r="E188" s="19">
        <v>14</v>
      </c>
      <c r="F188" s="20">
        <v>18</v>
      </c>
      <c r="G188" s="20">
        <v>6</v>
      </c>
      <c r="H188" s="20">
        <v>23</v>
      </c>
      <c r="I188" s="20">
        <v>20</v>
      </c>
      <c r="J188" s="12">
        <f t="shared" si="7"/>
        <v>3</v>
      </c>
      <c r="K188" s="13">
        <f t="shared" si="6"/>
        <v>2.9951083400725826</v>
      </c>
      <c r="L188" s="13">
        <f t="shared" si="8"/>
        <v>4.8916599274173578E-3</v>
      </c>
    </row>
    <row r="189" spans="5:12" x14ac:dyDescent="0.3">
      <c r="E189" s="19">
        <v>14</v>
      </c>
      <c r="F189" s="20">
        <v>32</v>
      </c>
      <c r="G189" s="20">
        <v>21</v>
      </c>
      <c r="H189" s="20">
        <v>17</v>
      </c>
      <c r="I189" s="20">
        <v>24</v>
      </c>
      <c r="J189" s="12">
        <f t="shared" si="7"/>
        <v>-7</v>
      </c>
      <c r="K189" s="13">
        <f t="shared" si="6"/>
        <v>1.6392198605886739</v>
      </c>
      <c r="L189" s="13">
        <f t="shared" si="8"/>
        <v>8.6392198605886747</v>
      </c>
    </row>
    <row r="190" spans="5:12" x14ac:dyDescent="0.3">
      <c r="E190" s="19">
        <v>14</v>
      </c>
      <c r="F190" s="20">
        <v>14</v>
      </c>
      <c r="G190" s="20">
        <v>31</v>
      </c>
      <c r="H190" s="20">
        <v>22</v>
      </c>
      <c r="I190" s="20">
        <v>14</v>
      </c>
      <c r="J190" s="12">
        <f t="shared" si="7"/>
        <v>8</v>
      </c>
      <c r="K190" s="13">
        <f t="shared" si="6"/>
        <v>8.7838587097335434</v>
      </c>
      <c r="L190" s="13">
        <f t="shared" si="8"/>
        <v>0.78385870973354344</v>
      </c>
    </row>
    <row r="191" spans="5:12" x14ac:dyDescent="0.3">
      <c r="E191" s="19">
        <v>14</v>
      </c>
      <c r="F191" s="20">
        <v>22</v>
      </c>
      <c r="G191" s="20">
        <v>17</v>
      </c>
      <c r="H191" s="20">
        <v>3</v>
      </c>
      <c r="I191" s="20">
        <v>23</v>
      </c>
      <c r="J191" s="12">
        <f t="shared" si="7"/>
        <v>-20</v>
      </c>
      <c r="K191" s="13">
        <f t="shared" si="6"/>
        <v>-1.518973385929649</v>
      </c>
      <c r="L191" s="13">
        <f t="shared" si="8"/>
        <v>18.481026614070352</v>
      </c>
    </row>
    <row r="192" spans="5:12" x14ac:dyDescent="0.3">
      <c r="E192" s="19">
        <v>14</v>
      </c>
      <c r="F192" s="20">
        <v>28</v>
      </c>
      <c r="G192" s="20">
        <v>26</v>
      </c>
      <c r="H192" s="20">
        <v>23</v>
      </c>
      <c r="I192" s="20">
        <v>13</v>
      </c>
      <c r="J192" s="12">
        <f t="shared" si="7"/>
        <v>10</v>
      </c>
      <c r="K192" s="13">
        <f t="shared" si="6"/>
        <v>11.850919250048229</v>
      </c>
      <c r="L192" s="13">
        <f t="shared" si="8"/>
        <v>1.8509192500482285</v>
      </c>
    </row>
    <row r="193" spans="5:12" x14ac:dyDescent="0.3">
      <c r="E193" s="19">
        <v>14</v>
      </c>
      <c r="F193" s="20">
        <v>8</v>
      </c>
      <c r="G193" s="20">
        <v>15</v>
      </c>
      <c r="H193" s="20">
        <v>28</v>
      </c>
      <c r="I193" s="20">
        <v>32</v>
      </c>
      <c r="J193" s="12">
        <f t="shared" si="7"/>
        <v>-4</v>
      </c>
      <c r="K193" s="13">
        <f t="shared" si="6"/>
        <v>3.8645169114979785</v>
      </c>
      <c r="L193" s="13">
        <f t="shared" si="8"/>
        <v>7.8645169114979785</v>
      </c>
    </row>
    <row r="194" spans="5:12" x14ac:dyDescent="0.3">
      <c r="E194" s="19">
        <v>14</v>
      </c>
      <c r="F194" s="20">
        <v>5</v>
      </c>
      <c r="G194" s="20">
        <v>30</v>
      </c>
      <c r="H194" s="20">
        <v>27</v>
      </c>
      <c r="I194" s="20">
        <v>6</v>
      </c>
      <c r="J194" s="12">
        <f t="shared" si="7"/>
        <v>21</v>
      </c>
      <c r="K194" s="13">
        <f t="shared" si="6"/>
        <v>16.002196216178966</v>
      </c>
      <c r="L194" s="13">
        <f t="shared" si="8"/>
        <v>4.9978037838210341</v>
      </c>
    </row>
    <row r="195" spans="5:12" x14ac:dyDescent="0.3">
      <c r="E195" s="19">
        <v>14</v>
      </c>
      <c r="F195" s="20">
        <v>16</v>
      </c>
      <c r="G195" s="20">
        <v>10</v>
      </c>
      <c r="H195" s="20">
        <v>28</v>
      </c>
      <c r="I195" s="20">
        <v>35</v>
      </c>
      <c r="J195" s="12">
        <f t="shared" si="7"/>
        <v>-7</v>
      </c>
      <c r="K195" s="13">
        <f t="shared" si="6"/>
        <v>-4.0022072681650878</v>
      </c>
      <c r="L195" s="13">
        <f t="shared" si="8"/>
        <v>2.9977927318349122</v>
      </c>
    </row>
    <row r="196" spans="5:12" x14ac:dyDescent="0.3">
      <c r="E196" s="19">
        <v>14</v>
      </c>
      <c r="F196" s="20">
        <v>13</v>
      </c>
      <c r="G196" s="20">
        <v>19</v>
      </c>
      <c r="H196" s="20">
        <v>31</v>
      </c>
      <c r="I196" s="20">
        <v>34</v>
      </c>
      <c r="J196" s="12">
        <f t="shared" si="7"/>
        <v>-3</v>
      </c>
      <c r="K196" s="13">
        <f t="shared" si="6"/>
        <v>-16.066389208801333</v>
      </c>
      <c r="L196" s="13">
        <f t="shared" si="8"/>
        <v>13.066389208801333</v>
      </c>
    </row>
    <row r="197" spans="5:12" x14ac:dyDescent="0.3">
      <c r="E197" s="19">
        <v>14</v>
      </c>
      <c r="F197" s="20">
        <v>29</v>
      </c>
      <c r="G197" s="20">
        <v>20</v>
      </c>
      <c r="H197" s="20">
        <v>34</v>
      </c>
      <c r="I197" s="20">
        <v>7</v>
      </c>
      <c r="J197" s="12">
        <f t="shared" si="7"/>
        <v>27</v>
      </c>
      <c r="K197" s="13">
        <f t="shared" si="6"/>
        <v>9.251227862131465</v>
      </c>
      <c r="L197" s="13">
        <f t="shared" si="8"/>
        <v>17.748772137868535</v>
      </c>
    </row>
    <row r="198" spans="5:12" x14ac:dyDescent="0.3">
      <c r="E198" s="19">
        <v>14</v>
      </c>
      <c r="F198" s="20">
        <v>15</v>
      </c>
      <c r="G198" s="20">
        <v>13</v>
      </c>
      <c r="H198" s="20">
        <v>27</v>
      </c>
      <c r="I198" s="20">
        <v>20</v>
      </c>
      <c r="J198" s="12">
        <f t="shared" si="7"/>
        <v>7</v>
      </c>
      <c r="K198" s="13">
        <f t="shared" ref="K198:K261" si="9">VLOOKUP(F198,RatingTable,3)-VLOOKUP(G198,RatingTable,3)+Home_team_advantage</f>
        <v>2.2038937930079134</v>
      </c>
      <c r="L198" s="13">
        <f t="shared" si="8"/>
        <v>4.7961062069920866</v>
      </c>
    </row>
    <row r="199" spans="5:12" x14ac:dyDescent="0.3">
      <c r="E199" s="19">
        <v>14</v>
      </c>
      <c r="F199" s="20">
        <v>25</v>
      </c>
      <c r="G199" s="20">
        <v>17</v>
      </c>
      <c r="H199" s="20">
        <v>28</v>
      </c>
      <c r="I199" s="20">
        <v>34</v>
      </c>
      <c r="J199" s="12">
        <f t="shared" ref="J199:J261" si="10">H199-I199</f>
        <v>-6</v>
      </c>
      <c r="K199" s="13">
        <f t="shared" si="9"/>
        <v>-1.0008415716408701</v>
      </c>
      <c r="L199" s="13">
        <f t="shared" ref="L199:L261" si="11">ABS(J199-K199)</f>
        <v>4.9991584283591299</v>
      </c>
    </row>
    <row r="200" spans="5:12" x14ac:dyDescent="0.3">
      <c r="E200" s="19">
        <v>14</v>
      </c>
      <c r="F200" s="20">
        <v>7</v>
      </c>
      <c r="G200" s="20">
        <v>14</v>
      </c>
      <c r="H200" s="20">
        <v>42</v>
      </c>
      <c r="I200" s="20">
        <v>28</v>
      </c>
      <c r="J200" s="12">
        <f t="shared" si="10"/>
        <v>14</v>
      </c>
      <c r="K200" s="13">
        <f t="shared" si="9"/>
        <v>6.2003558646526846</v>
      </c>
      <c r="L200" s="13">
        <f t="shared" si="11"/>
        <v>7.7996441353473154</v>
      </c>
    </row>
    <row r="201" spans="5:12" x14ac:dyDescent="0.3">
      <c r="E201" s="19">
        <v>15</v>
      </c>
      <c r="F201" s="20">
        <v>1</v>
      </c>
      <c r="G201" s="20">
        <v>26</v>
      </c>
      <c r="H201" s="20">
        <v>30</v>
      </c>
      <c r="I201" s="20">
        <v>10</v>
      </c>
      <c r="J201" s="12">
        <f t="shared" si="10"/>
        <v>20</v>
      </c>
      <c r="K201" s="13">
        <f t="shared" si="9"/>
        <v>3.012482556481678</v>
      </c>
      <c r="L201" s="13">
        <f t="shared" si="11"/>
        <v>16.987517443518321</v>
      </c>
    </row>
    <row r="202" spans="5:12" x14ac:dyDescent="0.3">
      <c r="E202" s="19">
        <v>15</v>
      </c>
      <c r="F202" s="20">
        <v>27</v>
      </c>
      <c r="G202" s="20">
        <v>21</v>
      </c>
      <c r="H202" s="20">
        <v>37</v>
      </c>
      <c r="I202" s="20">
        <v>14</v>
      </c>
      <c r="J202" s="12">
        <f t="shared" si="10"/>
        <v>23</v>
      </c>
      <c r="K202" s="13">
        <f t="shared" si="9"/>
        <v>12.633050304949286</v>
      </c>
      <c r="L202" s="13">
        <f t="shared" si="11"/>
        <v>10.366949695050714</v>
      </c>
    </row>
    <row r="203" spans="5:12" x14ac:dyDescent="0.3">
      <c r="E203" s="19">
        <v>15</v>
      </c>
      <c r="F203" s="20">
        <v>28</v>
      </c>
      <c r="G203" s="20">
        <v>29</v>
      </c>
      <c r="H203" s="20">
        <v>19</v>
      </c>
      <c r="I203" s="20">
        <v>17</v>
      </c>
      <c r="J203" s="12">
        <f t="shared" si="10"/>
        <v>2</v>
      </c>
      <c r="K203" s="13">
        <f t="shared" si="9"/>
        <v>-0.40936878363752616</v>
      </c>
      <c r="L203" s="13">
        <f t="shared" si="11"/>
        <v>2.4093687836375262</v>
      </c>
    </row>
    <row r="204" spans="5:12" x14ac:dyDescent="0.3">
      <c r="E204" s="19">
        <v>15</v>
      </c>
      <c r="F204" s="20">
        <v>10</v>
      </c>
      <c r="G204" s="20">
        <v>31</v>
      </c>
      <c r="H204" s="20">
        <v>51</v>
      </c>
      <c r="I204" s="20">
        <v>28</v>
      </c>
      <c r="J204" s="12">
        <f t="shared" si="10"/>
        <v>23</v>
      </c>
      <c r="K204" s="13">
        <f t="shared" si="9"/>
        <v>21.98860814258196</v>
      </c>
      <c r="L204" s="13">
        <f t="shared" si="11"/>
        <v>1.0113918574180403</v>
      </c>
    </row>
    <row r="205" spans="5:12" x14ac:dyDescent="0.3">
      <c r="E205" s="19">
        <v>15</v>
      </c>
      <c r="F205" s="20">
        <v>3</v>
      </c>
      <c r="G205" s="20">
        <v>18</v>
      </c>
      <c r="H205" s="20">
        <v>29</v>
      </c>
      <c r="I205" s="20">
        <v>26</v>
      </c>
      <c r="J205" s="12">
        <f t="shared" si="10"/>
        <v>3</v>
      </c>
      <c r="K205" s="13">
        <f t="shared" si="9"/>
        <v>3.0158674657837912</v>
      </c>
      <c r="L205" s="13">
        <f t="shared" si="11"/>
        <v>1.5867465783791168E-2</v>
      </c>
    </row>
    <row r="206" spans="5:12" x14ac:dyDescent="0.3">
      <c r="E206" s="19">
        <v>15</v>
      </c>
      <c r="F206" s="20">
        <v>30</v>
      </c>
      <c r="G206" s="20">
        <v>4</v>
      </c>
      <c r="H206" s="20">
        <v>27</v>
      </c>
      <c r="I206" s="20">
        <v>6</v>
      </c>
      <c r="J206" s="12">
        <f t="shared" si="10"/>
        <v>21</v>
      </c>
      <c r="K206" s="13">
        <f t="shared" si="9"/>
        <v>1.9964351754308671</v>
      </c>
      <c r="L206" s="13">
        <f t="shared" si="11"/>
        <v>19.003564824569132</v>
      </c>
    </row>
    <row r="207" spans="5:12" x14ac:dyDescent="0.3">
      <c r="E207" s="19">
        <v>15</v>
      </c>
      <c r="F207" s="20">
        <v>20</v>
      </c>
      <c r="G207" s="20">
        <v>5</v>
      </c>
      <c r="H207" s="20">
        <v>31</v>
      </c>
      <c r="I207" s="20">
        <v>13</v>
      </c>
      <c r="J207" s="12">
        <f t="shared" si="10"/>
        <v>18</v>
      </c>
      <c r="K207" s="13">
        <f t="shared" si="9"/>
        <v>1.9983044325796504</v>
      </c>
      <c r="L207" s="13">
        <f t="shared" si="11"/>
        <v>16.001695567420349</v>
      </c>
    </row>
    <row r="208" spans="5:12" x14ac:dyDescent="0.3">
      <c r="E208" s="19">
        <v>15</v>
      </c>
      <c r="F208" s="20">
        <v>32</v>
      </c>
      <c r="G208" s="20">
        <v>16</v>
      </c>
      <c r="H208" s="20">
        <v>10</v>
      </c>
      <c r="I208" s="20">
        <v>45</v>
      </c>
      <c r="J208" s="12">
        <f t="shared" si="10"/>
        <v>-35</v>
      </c>
      <c r="K208" s="13">
        <f t="shared" si="9"/>
        <v>-11.99270299362572</v>
      </c>
      <c r="L208" s="13">
        <f t="shared" si="11"/>
        <v>23.00729700637428</v>
      </c>
    </row>
    <row r="209" spans="5:12" x14ac:dyDescent="0.3">
      <c r="E209" s="19">
        <v>15</v>
      </c>
      <c r="F209" s="20">
        <v>12</v>
      </c>
      <c r="G209" s="20">
        <v>2</v>
      </c>
      <c r="H209" s="20">
        <v>22</v>
      </c>
      <c r="I209" s="20">
        <v>21</v>
      </c>
      <c r="J209" s="12">
        <f t="shared" si="10"/>
        <v>1</v>
      </c>
      <c r="K209" s="13">
        <f t="shared" si="9"/>
        <v>3.9973629222716687</v>
      </c>
      <c r="L209" s="13">
        <f t="shared" si="11"/>
        <v>2.9973629222716687</v>
      </c>
    </row>
    <row r="210" spans="5:12" x14ac:dyDescent="0.3">
      <c r="E210" s="19">
        <v>15</v>
      </c>
      <c r="F210" s="20">
        <v>19</v>
      </c>
      <c r="G210" s="20">
        <v>8</v>
      </c>
      <c r="H210" s="20">
        <v>27</v>
      </c>
      <c r="I210" s="20">
        <v>26</v>
      </c>
      <c r="J210" s="12">
        <f t="shared" si="10"/>
        <v>1</v>
      </c>
      <c r="K210" s="13">
        <f t="shared" si="9"/>
        <v>21.993630729934232</v>
      </c>
      <c r="L210" s="13">
        <f t="shared" si="11"/>
        <v>20.993630729934232</v>
      </c>
    </row>
    <row r="211" spans="5:12" x14ac:dyDescent="0.3">
      <c r="E211" s="19">
        <v>15</v>
      </c>
      <c r="F211" s="20">
        <v>22</v>
      </c>
      <c r="G211" s="20">
        <v>23</v>
      </c>
      <c r="H211" s="20">
        <v>37</v>
      </c>
      <c r="I211" s="20">
        <v>27</v>
      </c>
      <c r="J211" s="12">
        <f t="shared" si="10"/>
        <v>10</v>
      </c>
      <c r="K211" s="13">
        <f t="shared" si="9"/>
        <v>6.4829941859927009</v>
      </c>
      <c r="L211" s="13">
        <f t="shared" si="11"/>
        <v>3.5170058140072991</v>
      </c>
    </row>
    <row r="212" spans="5:12" x14ac:dyDescent="0.3">
      <c r="E212" s="19">
        <v>15</v>
      </c>
      <c r="F212" s="20">
        <v>24</v>
      </c>
      <c r="G212" s="20">
        <v>11</v>
      </c>
      <c r="H212" s="20">
        <v>34</v>
      </c>
      <c r="I212" s="20">
        <v>20</v>
      </c>
      <c r="J212" s="12">
        <f t="shared" si="10"/>
        <v>14</v>
      </c>
      <c r="K212" s="13">
        <f t="shared" si="9"/>
        <v>6.0117270777550607</v>
      </c>
      <c r="L212" s="13">
        <f t="shared" si="11"/>
        <v>7.9882729222449393</v>
      </c>
    </row>
    <row r="213" spans="5:12" x14ac:dyDescent="0.3">
      <c r="E213" s="19">
        <v>15</v>
      </c>
      <c r="F213" s="20">
        <v>6</v>
      </c>
      <c r="G213" s="20">
        <v>9</v>
      </c>
      <c r="H213" s="20">
        <v>45</v>
      </c>
      <c r="I213" s="20">
        <v>28</v>
      </c>
      <c r="J213" s="12">
        <f t="shared" si="10"/>
        <v>17</v>
      </c>
      <c r="K213" s="13">
        <f t="shared" si="9"/>
        <v>1.9864618828493894</v>
      </c>
      <c r="L213" s="13">
        <f t="shared" si="11"/>
        <v>15.01353811715061</v>
      </c>
    </row>
    <row r="214" spans="5:12" x14ac:dyDescent="0.3">
      <c r="E214" s="19">
        <v>15</v>
      </c>
      <c r="F214" s="20">
        <v>10</v>
      </c>
      <c r="G214" s="20">
        <v>27</v>
      </c>
      <c r="H214" s="20">
        <v>20</v>
      </c>
      <c r="I214" s="20">
        <v>27</v>
      </c>
      <c r="J214" s="12">
        <f t="shared" si="10"/>
        <v>-7</v>
      </c>
      <c r="K214" s="13">
        <f t="shared" si="9"/>
        <v>13.99781898665929</v>
      </c>
      <c r="L214" s="13">
        <f t="shared" si="11"/>
        <v>20.99781898665929</v>
      </c>
    </row>
    <row r="215" spans="5:12" x14ac:dyDescent="0.3">
      <c r="E215" s="19">
        <v>15</v>
      </c>
      <c r="F215" s="20">
        <v>8</v>
      </c>
      <c r="G215" s="20">
        <v>6</v>
      </c>
      <c r="H215" s="20">
        <v>31</v>
      </c>
      <c r="I215" s="20">
        <v>38</v>
      </c>
      <c r="J215" s="12">
        <f t="shared" si="10"/>
        <v>-7</v>
      </c>
      <c r="K215" s="13">
        <f t="shared" si="9"/>
        <v>-4.9886646322179127</v>
      </c>
      <c r="L215" s="13">
        <f t="shared" si="11"/>
        <v>2.0113353677820873</v>
      </c>
    </row>
    <row r="216" spans="5:12" x14ac:dyDescent="0.3">
      <c r="E216" s="19">
        <v>16</v>
      </c>
      <c r="F216" s="20">
        <v>31</v>
      </c>
      <c r="G216" s="20">
        <v>1</v>
      </c>
      <c r="H216" s="20">
        <v>34</v>
      </c>
      <c r="I216" s="20">
        <v>37</v>
      </c>
      <c r="J216" s="12">
        <f t="shared" si="10"/>
        <v>-3</v>
      </c>
      <c r="K216" s="13">
        <f t="shared" si="9"/>
        <v>-2.9994853959711003</v>
      </c>
      <c r="L216" s="13">
        <f t="shared" si="11"/>
        <v>5.1460402889969004E-4</v>
      </c>
    </row>
    <row r="217" spans="5:12" x14ac:dyDescent="0.3">
      <c r="E217" s="19">
        <v>16</v>
      </c>
      <c r="F217" s="20">
        <v>17</v>
      </c>
      <c r="G217" s="20">
        <v>19</v>
      </c>
      <c r="H217" s="20">
        <v>24</v>
      </c>
      <c r="I217" s="20">
        <v>20</v>
      </c>
      <c r="J217" s="12">
        <f t="shared" si="10"/>
        <v>4</v>
      </c>
      <c r="K217" s="13">
        <f t="shared" si="9"/>
        <v>-2.998602998977753</v>
      </c>
      <c r="L217" s="13">
        <f t="shared" si="11"/>
        <v>6.998602998977753</v>
      </c>
    </row>
    <row r="218" spans="5:12" x14ac:dyDescent="0.3">
      <c r="E218" s="19">
        <v>16</v>
      </c>
      <c r="F218" s="20">
        <v>18</v>
      </c>
      <c r="G218" s="20">
        <v>24</v>
      </c>
      <c r="H218" s="20">
        <v>48</v>
      </c>
      <c r="I218" s="20">
        <v>30</v>
      </c>
      <c r="J218" s="12">
        <f t="shared" si="10"/>
        <v>18</v>
      </c>
      <c r="K218" s="13">
        <f t="shared" si="9"/>
        <v>-2.0202920364647605</v>
      </c>
      <c r="L218" s="13">
        <f t="shared" si="11"/>
        <v>20.02029203646476</v>
      </c>
    </row>
    <row r="219" spans="5:12" x14ac:dyDescent="0.3">
      <c r="E219" s="19">
        <v>16</v>
      </c>
      <c r="F219" s="20">
        <v>5</v>
      </c>
      <c r="G219" s="20">
        <v>22</v>
      </c>
      <c r="H219" s="20">
        <v>30</v>
      </c>
      <c r="I219" s="20">
        <v>20</v>
      </c>
      <c r="J219" s="12">
        <f t="shared" si="10"/>
        <v>10</v>
      </c>
      <c r="K219" s="13">
        <f t="shared" si="9"/>
        <v>14.521275234842712</v>
      </c>
      <c r="L219" s="13">
        <f t="shared" si="11"/>
        <v>4.5212752348427117</v>
      </c>
    </row>
    <row r="220" spans="5:12" x14ac:dyDescent="0.3">
      <c r="E220" s="19">
        <v>16</v>
      </c>
      <c r="F220" s="20">
        <v>15</v>
      </c>
      <c r="G220" s="20">
        <v>4</v>
      </c>
      <c r="H220" s="20">
        <v>20</v>
      </c>
      <c r="I220" s="20">
        <v>27</v>
      </c>
      <c r="J220" s="12">
        <f t="shared" si="10"/>
        <v>-7</v>
      </c>
      <c r="K220" s="13">
        <f t="shared" si="9"/>
        <v>-5.8675628741188968</v>
      </c>
      <c r="L220" s="13">
        <f t="shared" si="11"/>
        <v>1.1324371258811032</v>
      </c>
    </row>
    <row r="221" spans="5:12" x14ac:dyDescent="0.3">
      <c r="E221" s="19">
        <v>16</v>
      </c>
      <c r="F221" s="20">
        <v>30</v>
      </c>
      <c r="G221" s="20">
        <v>28</v>
      </c>
      <c r="H221" s="20">
        <v>14</v>
      </c>
      <c r="I221" s="20">
        <v>33</v>
      </c>
      <c r="J221" s="12">
        <f t="shared" si="10"/>
        <v>-19</v>
      </c>
      <c r="K221" s="13">
        <f t="shared" si="9"/>
        <v>-11.847794445204066</v>
      </c>
      <c r="L221" s="13">
        <f t="shared" si="11"/>
        <v>7.152205554795934</v>
      </c>
    </row>
    <row r="222" spans="5:12" x14ac:dyDescent="0.3">
      <c r="E222" s="19">
        <v>16</v>
      </c>
      <c r="F222" s="20">
        <v>14</v>
      </c>
      <c r="G222" s="20">
        <v>13</v>
      </c>
      <c r="H222" s="20">
        <v>25</v>
      </c>
      <c r="I222" s="20">
        <v>3</v>
      </c>
      <c r="J222" s="12">
        <f t="shared" si="10"/>
        <v>22</v>
      </c>
      <c r="K222" s="13">
        <f t="shared" si="9"/>
        <v>15.86270985154794</v>
      </c>
      <c r="L222" s="13">
        <f t="shared" si="11"/>
        <v>6.1372901484520597</v>
      </c>
    </row>
    <row r="223" spans="5:12" x14ac:dyDescent="0.3">
      <c r="E223" s="19">
        <v>16</v>
      </c>
      <c r="F223" s="20">
        <v>25</v>
      </c>
      <c r="G223" s="20">
        <v>7</v>
      </c>
      <c r="H223" s="20">
        <v>30</v>
      </c>
      <c r="I223" s="20">
        <v>20</v>
      </c>
      <c r="J223" s="12">
        <f t="shared" si="10"/>
        <v>10</v>
      </c>
      <c r="K223" s="13">
        <f t="shared" si="9"/>
        <v>-3.9982949651985189</v>
      </c>
      <c r="L223" s="13">
        <f t="shared" si="11"/>
        <v>13.998294965198518</v>
      </c>
    </row>
    <row r="224" spans="5:12" x14ac:dyDescent="0.3">
      <c r="E224" s="19">
        <v>16</v>
      </c>
      <c r="F224" s="20">
        <v>21</v>
      </c>
      <c r="G224" s="20">
        <v>29</v>
      </c>
      <c r="H224" s="20">
        <v>0</v>
      </c>
      <c r="I224" s="20">
        <v>23</v>
      </c>
      <c r="J224" s="12">
        <f t="shared" si="10"/>
        <v>-23</v>
      </c>
      <c r="K224" s="13">
        <f t="shared" si="9"/>
        <v>-16.889552022201791</v>
      </c>
      <c r="L224" s="13">
        <f t="shared" si="11"/>
        <v>6.1104479777982093</v>
      </c>
    </row>
    <row r="225" spans="5:12" x14ac:dyDescent="0.3">
      <c r="E225" s="19">
        <v>16</v>
      </c>
      <c r="F225" s="20">
        <v>23</v>
      </c>
      <c r="G225" s="20">
        <v>16</v>
      </c>
      <c r="H225" s="20">
        <v>31</v>
      </c>
      <c r="I225" s="20">
        <v>56</v>
      </c>
      <c r="J225" s="12">
        <f t="shared" si="10"/>
        <v>-25</v>
      </c>
      <c r="K225" s="13">
        <f t="shared" si="9"/>
        <v>-11.002694209100945</v>
      </c>
      <c r="L225" s="13">
        <f t="shared" si="11"/>
        <v>13.997305790899055</v>
      </c>
    </row>
    <row r="226" spans="5:12" x14ac:dyDescent="0.3">
      <c r="E226" s="19">
        <v>16</v>
      </c>
      <c r="F226" s="20">
        <v>26</v>
      </c>
      <c r="G226" s="20">
        <v>20</v>
      </c>
      <c r="H226" s="20">
        <v>27</v>
      </c>
      <c r="I226" s="20">
        <v>16</v>
      </c>
      <c r="J226" s="12">
        <f t="shared" si="10"/>
        <v>11</v>
      </c>
      <c r="K226" s="13">
        <f t="shared" si="9"/>
        <v>-3.0090601715542897</v>
      </c>
      <c r="L226" s="13">
        <f t="shared" si="11"/>
        <v>14.009060171554289</v>
      </c>
    </row>
    <row r="227" spans="5:12" x14ac:dyDescent="0.3">
      <c r="E227" s="19">
        <v>16</v>
      </c>
      <c r="F227" s="20">
        <v>9</v>
      </c>
      <c r="G227" s="20">
        <v>12</v>
      </c>
      <c r="H227" s="20">
        <v>36</v>
      </c>
      <c r="I227" s="20">
        <v>37</v>
      </c>
      <c r="J227" s="12">
        <f t="shared" si="10"/>
        <v>-1</v>
      </c>
      <c r="K227" s="13">
        <f t="shared" si="9"/>
        <v>-0.99941149203227386</v>
      </c>
      <c r="L227" s="13">
        <f t="shared" si="11"/>
        <v>5.8850796772613734E-4</v>
      </c>
    </row>
    <row r="228" spans="5:12" x14ac:dyDescent="0.3">
      <c r="E228" s="19">
        <v>16</v>
      </c>
      <c r="F228" s="20">
        <v>2</v>
      </c>
      <c r="G228" s="20">
        <v>32</v>
      </c>
      <c r="H228" s="20">
        <v>27</v>
      </c>
      <c r="I228" s="20">
        <v>26</v>
      </c>
      <c r="J228" s="12">
        <f t="shared" si="10"/>
        <v>1</v>
      </c>
      <c r="K228" s="13">
        <f t="shared" si="9"/>
        <v>10.993591339487658</v>
      </c>
      <c r="L228" s="13">
        <f t="shared" si="11"/>
        <v>9.9935913394876579</v>
      </c>
    </row>
    <row r="229" spans="5:12" x14ac:dyDescent="0.3">
      <c r="E229" s="19">
        <v>16</v>
      </c>
      <c r="F229" s="20">
        <v>11</v>
      </c>
      <c r="G229" s="20">
        <v>3</v>
      </c>
      <c r="H229" s="20">
        <v>16</v>
      </c>
      <c r="I229" s="20">
        <v>18</v>
      </c>
      <c r="J229" s="12">
        <f t="shared" si="10"/>
        <v>-2</v>
      </c>
      <c r="K229" s="13">
        <f t="shared" si="9"/>
        <v>4.9883497185646979</v>
      </c>
      <c r="L229" s="13">
        <f t="shared" si="11"/>
        <v>6.9883497185646979</v>
      </c>
    </row>
    <row r="230" spans="5:12" x14ac:dyDescent="0.3">
      <c r="E230" s="19">
        <v>16</v>
      </c>
      <c r="F230" s="20">
        <v>16</v>
      </c>
      <c r="G230" s="20">
        <v>14</v>
      </c>
      <c r="H230" s="20">
        <v>7</v>
      </c>
      <c r="I230" s="20">
        <v>23</v>
      </c>
      <c r="J230" s="12">
        <f t="shared" si="10"/>
        <v>-16</v>
      </c>
      <c r="K230" s="13">
        <f t="shared" si="9"/>
        <v>9.2025421646833294</v>
      </c>
      <c r="L230" s="13">
        <f t="shared" si="11"/>
        <v>25.202542164683329</v>
      </c>
    </row>
    <row r="231" spans="5:12" x14ac:dyDescent="0.3">
      <c r="E231" s="19">
        <v>17</v>
      </c>
      <c r="F231" s="20">
        <v>11</v>
      </c>
      <c r="G231" s="20">
        <v>21</v>
      </c>
      <c r="H231" s="20">
        <v>20</v>
      </c>
      <c r="I231" s="20">
        <v>23</v>
      </c>
      <c r="J231" s="12">
        <f t="shared" si="10"/>
        <v>-3</v>
      </c>
      <c r="K231" s="13">
        <f t="shared" si="9"/>
        <v>7.6241586427183057</v>
      </c>
      <c r="L231" s="13">
        <f t="shared" si="11"/>
        <v>10.624158642718307</v>
      </c>
    </row>
    <row r="232" spans="5:12" x14ac:dyDescent="0.3">
      <c r="E232" s="19">
        <v>17</v>
      </c>
      <c r="F232" s="20">
        <v>13</v>
      </c>
      <c r="G232" s="20">
        <v>10</v>
      </c>
      <c r="H232" s="20">
        <v>13</v>
      </c>
      <c r="I232" s="20">
        <v>37</v>
      </c>
      <c r="J232" s="12">
        <f t="shared" si="10"/>
        <v>-24</v>
      </c>
      <c r="K232" s="13">
        <f t="shared" si="9"/>
        <v>-23.06963317157696</v>
      </c>
      <c r="L232" s="13">
        <f t="shared" si="11"/>
        <v>0.93036682842303975</v>
      </c>
    </row>
    <row r="233" spans="5:12" x14ac:dyDescent="0.3">
      <c r="E233" s="19">
        <v>17</v>
      </c>
      <c r="F233" s="20">
        <v>26</v>
      </c>
      <c r="G233" s="20">
        <v>30</v>
      </c>
      <c r="H233" s="20">
        <v>23</v>
      </c>
      <c r="I233" s="20">
        <v>13</v>
      </c>
      <c r="J233" s="12">
        <f t="shared" si="10"/>
        <v>10</v>
      </c>
      <c r="K233" s="13">
        <f t="shared" si="9"/>
        <v>8.993614364384932</v>
      </c>
      <c r="L233" s="13">
        <f t="shared" si="11"/>
        <v>1.006385635615068</v>
      </c>
    </row>
    <row r="234" spans="5:12" x14ac:dyDescent="0.3">
      <c r="E234" s="19">
        <v>17</v>
      </c>
      <c r="F234" s="20">
        <v>7</v>
      </c>
      <c r="G234" s="20">
        <v>18</v>
      </c>
      <c r="H234" s="20">
        <v>42</v>
      </c>
      <c r="I234" s="20">
        <v>14</v>
      </c>
      <c r="J234" s="12">
        <f t="shared" si="10"/>
        <v>28</v>
      </c>
      <c r="K234" s="13">
        <f t="shared" si="9"/>
        <v>11.009795095813935</v>
      </c>
      <c r="L234" s="13">
        <f t="shared" si="11"/>
        <v>16.990204904186065</v>
      </c>
    </row>
    <row r="235" spans="5:12" x14ac:dyDescent="0.3">
      <c r="E235" s="19">
        <v>17</v>
      </c>
      <c r="F235" s="20">
        <v>29</v>
      </c>
      <c r="G235" s="20">
        <v>1</v>
      </c>
      <c r="H235" s="20">
        <v>10</v>
      </c>
      <c r="I235" s="20">
        <v>17</v>
      </c>
      <c r="J235" s="12">
        <f t="shared" si="10"/>
        <v>-7</v>
      </c>
      <c r="K235" s="13">
        <f t="shared" si="9"/>
        <v>15.245631590023471</v>
      </c>
      <c r="L235" s="13">
        <f t="shared" si="11"/>
        <v>22.245631590023471</v>
      </c>
    </row>
    <row r="236" spans="5:12" x14ac:dyDescent="0.3">
      <c r="E236" s="19">
        <v>17</v>
      </c>
      <c r="F236" s="20">
        <v>22</v>
      </c>
      <c r="G236" s="20">
        <v>8</v>
      </c>
      <c r="H236" s="20">
        <v>24</v>
      </c>
      <c r="I236" s="20">
        <v>13</v>
      </c>
      <c r="J236" s="12">
        <f t="shared" si="10"/>
        <v>11</v>
      </c>
      <c r="K236" s="13">
        <f t="shared" si="9"/>
        <v>11.478228232207435</v>
      </c>
      <c r="L236" s="13">
        <f t="shared" si="11"/>
        <v>0.47822823220743516</v>
      </c>
    </row>
    <row r="237" spans="5:12" x14ac:dyDescent="0.3">
      <c r="E237" s="19">
        <v>17</v>
      </c>
      <c r="F237" s="20">
        <v>4</v>
      </c>
      <c r="G237" s="20">
        <v>17</v>
      </c>
      <c r="H237" s="20">
        <v>19</v>
      </c>
      <c r="I237" s="20">
        <v>0</v>
      </c>
      <c r="J237" s="12">
        <f t="shared" si="10"/>
        <v>19</v>
      </c>
      <c r="K237" s="13">
        <f t="shared" si="9"/>
        <v>-1.9974164862870731</v>
      </c>
      <c r="L237" s="13">
        <f t="shared" si="11"/>
        <v>20.997416486287072</v>
      </c>
    </row>
    <row r="238" spans="5:12" x14ac:dyDescent="0.3">
      <c r="E238" s="19">
        <v>17</v>
      </c>
      <c r="F238" s="20">
        <v>15</v>
      </c>
      <c r="G238" s="20">
        <v>31</v>
      </c>
      <c r="H238" s="20">
        <v>16</v>
      </c>
      <c r="I238" s="20">
        <v>20</v>
      </c>
      <c r="J238" s="12">
        <f t="shared" si="10"/>
        <v>-4</v>
      </c>
      <c r="K238" s="13">
        <f t="shared" si="9"/>
        <v>-4.8749573488064835</v>
      </c>
      <c r="L238" s="13">
        <f t="shared" si="11"/>
        <v>0.87495734880648346</v>
      </c>
    </row>
    <row r="239" spans="5:12" x14ac:dyDescent="0.3">
      <c r="E239" s="19">
        <v>17</v>
      </c>
      <c r="F239" s="20">
        <v>32</v>
      </c>
      <c r="G239" s="20">
        <v>9</v>
      </c>
      <c r="H239" s="20">
        <v>23</v>
      </c>
      <c r="I239" s="20">
        <v>24</v>
      </c>
      <c r="J239" s="12">
        <f t="shared" si="10"/>
        <v>-1</v>
      </c>
      <c r="K239" s="13">
        <f t="shared" si="9"/>
        <v>-1.9958905440882626</v>
      </c>
      <c r="L239" s="13">
        <f t="shared" si="11"/>
        <v>0.99589054408826261</v>
      </c>
    </row>
    <row r="240" spans="5:12" x14ac:dyDescent="0.3">
      <c r="E240" s="19">
        <v>17</v>
      </c>
      <c r="F240" s="20">
        <v>5</v>
      </c>
      <c r="G240" s="20">
        <v>20</v>
      </c>
      <c r="H240" s="20">
        <v>17</v>
      </c>
      <c r="I240" s="20">
        <v>13</v>
      </c>
      <c r="J240" s="12">
        <f t="shared" si="10"/>
        <v>4</v>
      </c>
      <c r="K240" s="13">
        <f t="shared" si="9"/>
        <v>3.9995216802397442</v>
      </c>
      <c r="L240" s="13">
        <f t="shared" si="11"/>
        <v>4.7831976025580758E-4</v>
      </c>
    </row>
    <row r="241" spans="5:12" x14ac:dyDescent="0.3">
      <c r="E241" s="19">
        <v>17</v>
      </c>
      <c r="F241" s="20">
        <v>27</v>
      </c>
      <c r="G241" s="20">
        <v>23</v>
      </c>
      <c r="H241" s="20">
        <v>26</v>
      </c>
      <c r="I241" s="20">
        <v>13</v>
      </c>
      <c r="J241" s="12">
        <f t="shared" si="10"/>
        <v>13</v>
      </c>
      <c r="K241" s="13">
        <f t="shared" si="9"/>
        <v>13.002734716245534</v>
      </c>
      <c r="L241" s="13">
        <f t="shared" si="11"/>
        <v>2.73471624553423E-3</v>
      </c>
    </row>
    <row r="242" spans="5:12" x14ac:dyDescent="0.3">
      <c r="E242" s="19">
        <v>17</v>
      </c>
      <c r="F242" s="20">
        <v>3</v>
      </c>
      <c r="G242" s="20">
        <v>19</v>
      </c>
      <c r="H242" s="20">
        <v>7</v>
      </c>
      <c r="I242" s="20">
        <v>41</v>
      </c>
      <c r="J242" s="12">
        <f t="shared" si="10"/>
        <v>-34</v>
      </c>
      <c r="K242" s="13">
        <f t="shared" si="9"/>
        <v>-7.9950772354502471</v>
      </c>
      <c r="L242" s="13">
        <f t="shared" si="11"/>
        <v>26.004922764549754</v>
      </c>
    </row>
    <row r="243" spans="5:12" x14ac:dyDescent="0.3">
      <c r="E243" s="19">
        <v>17</v>
      </c>
      <c r="F243" s="20">
        <v>12</v>
      </c>
      <c r="G243" s="20">
        <v>25</v>
      </c>
      <c r="H243" s="20">
        <v>31</v>
      </c>
      <c r="I243" s="20">
        <v>38</v>
      </c>
      <c r="J243" s="12">
        <f t="shared" si="10"/>
        <v>-7</v>
      </c>
      <c r="K243" s="13">
        <f t="shared" si="9"/>
        <v>6.9998194769530704</v>
      </c>
      <c r="L243" s="13">
        <f t="shared" si="11"/>
        <v>13.999819476953071</v>
      </c>
    </row>
    <row r="244" spans="5:12" x14ac:dyDescent="0.3">
      <c r="E244" s="19">
        <v>17</v>
      </c>
      <c r="F244" s="20">
        <v>24</v>
      </c>
      <c r="G244" s="20">
        <v>6</v>
      </c>
      <c r="H244" s="20">
        <v>54</v>
      </c>
      <c r="I244" s="20">
        <v>11</v>
      </c>
      <c r="J244" s="12">
        <f t="shared" si="10"/>
        <v>43</v>
      </c>
      <c r="K244" s="13">
        <f t="shared" si="9"/>
        <v>8.0143134329470413</v>
      </c>
      <c r="L244" s="13">
        <f t="shared" si="11"/>
        <v>34.985686567052959</v>
      </c>
    </row>
    <row r="245" spans="5:12" x14ac:dyDescent="0.3">
      <c r="E245" s="19">
        <v>17</v>
      </c>
      <c r="F245" s="20">
        <v>28</v>
      </c>
      <c r="G245" s="20">
        <v>2</v>
      </c>
      <c r="H245" s="20">
        <v>34</v>
      </c>
      <c r="I245" s="20">
        <v>24</v>
      </c>
      <c r="J245" s="12">
        <f t="shared" si="10"/>
        <v>10</v>
      </c>
      <c r="K245" s="13">
        <f t="shared" si="9"/>
        <v>12.844111207717027</v>
      </c>
      <c r="L245" s="13">
        <f t="shared" si="11"/>
        <v>2.8441112077170274</v>
      </c>
    </row>
    <row r="246" spans="5:12" x14ac:dyDescent="0.3">
      <c r="E246" s="19">
        <v>17</v>
      </c>
      <c r="F246" s="20">
        <v>29</v>
      </c>
      <c r="G246" s="20">
        <v>26</v>
      </c>
      <c r="H246" s="20">
        <v>27</v>
      </c>
      <c r="I246" s="20">
        <v>9</v>
      </c>
      <c r="J246" s="12">
        <f t="shared" si="10"/>
        <v>18</v>
      </c>
      <c r="K246" s="13">
        <f t="shared" si="9"/>
        <v>15.259201090095452</v>
      </c>
      <c r="L246" s="13">
        <f t="shared" si="11"/>
        <v>2.740798909904548</v>
      </c>
    </row>
    <row r="247" spans="5:12" x14ac:dyDescent="0.3">
      <c r="E247" s="19">
        <v>17</v>
      </c>
      <c r="F247" s="20">
        <v>1</v>
      </c>
      <c r="G247" s="20">
        <v>28</v>
      </c>
      <c r="H247" s="20">
        <v>20</v>
      </c>
      <c r="I247" s="20">
        <v>23</v>
      </c>
      <c r="J247" s="12">
        <f t="shared" si="10"/>
        <v>-3</v>
      </c>
      <c r="K247" s="13">
        <f t="shared" si="9"/>
        <v>-5.8395236371568524</v>
      </c>
      <c r="L247" s="13">
        <f t="shared" si="11"/>
        <v>2.8395236371568524</v>
      </c>
    </row>
    <row r="248" spans="5:12" x14ac:dyDescent="0.3">
      <c r="E248" s="19">
        <v>17</v>
      </c>
      <c r="F248" s="20">
        <v>9</v>
      </c>
      <c r="G248" s="20">
        <v>24</v>
      </c>
      <c r="H248" s="20">
        <v>22</v>
      </c>
      <c r="I248" s="20">
        <v>24</v>
      </c>
      <c r="J248" s="12">
        <f t="shared" si="10"/>
        <v>-2</v>
      </c>
      <c r="K248" s="13">
        <f t="shared" si="9"/>
        <v>-1.004036146567338</v>
      </c>
      <c r="L248" s="13">
        <f t="shared" si="11"/>
        <v>0.99596385343266203</v>
      </c>
    </row>
    <row r="249" spans="5:12" x14ac:dyDescent="0.3">
      <c r="E249" s="19">
        <v>17</v>
      </c>
      <c r="F249" s="20">
        <v>6</v>
      </c>
      <c r="G249" s="20">
        <v>12</v>
      </c>
      <c r="H249" s="20">
        <v>28</v>
      </c>
      <c r="I249" s="20">
        <v>33</v>
      </c>
      <c r="J249" s="12">
        <f t="shared" si="10"/>
        <v>-5</v>
      </c>
      <c r="K249" s="13">
        <f t="shared" si="9"/>
        <v>-2.0118626655925818</v>
      </c>
      <c r="L249" s="13">
        <f t="shared" si="11"/>
        <v>2.9881373344074182</v>
      </c>
    </row>
    <row r="250" spans="5:12" x14ac:dyDescent="0.3">
      <c r="E250" s="19">
        <v>17</v>
      </c>
      <c r="F250" s="20">
        <v>31</v>
      </c>
      <c r="G250" s="20">
        <v>13</v>
      </c>
      <c r="H250" s="20">
        <v>16</v>
      </c>
      <c r="I250" s="20">
        <v>10</v>
      </c>
      <c r="J250" s="12">
        <f t="shared" si="10"/>
        <v>6</v>
      </c>
      <c r="K250" s="13">
        <f t="shared" si="9"/>
        <v>10.077764198224095</v>
      </c>
      <c r="L250" s="13">
        <f t="shared" si="11"/>
        <v>4.0777641982240951</v>
      </c>
    </row>
    <row r="251" spans="5:12" x14ac:dyDescent="0.3">
      <c r="E251" s="19">
        <v>17</v>
      </c>
      <c r="F251" s="20">
        <v>27</v>
      </c>
      <c r="G251" s="20">
        <v>16</v>
      </c>
      <c r="H251" s="20">
        <v>27</v>
      </c>
      <c r="I251" s="20">
        <v>24</v>
      </c>
      <c r="J251" s="12">
        <f t="shared" si="10"/>
        <v>3</v>
      </c>
      <c r="K251" s="13">
        <f t="shared" si="9"/>
        <v>-0.99887254926510938</v>
      </c>
      <c r="L251" s="13">
        <f t="shared" si="11"/>
        <v>3.9988725492651094</v>
      </c>
    </row>
    <row r="252" spans="5:12" x14ac:dyDescent="0.3">
      <c r="E252" s="19">
        <v>17</v>
      </c>
      <c r="F252" s="20">
        <v>20</v>
      </c>
      <c r="G252" s="20">
        <v>30</v>
      </c>
      <c r="H252" s="20">
        <v>42</v>
      </c>
      <c r="I252" s="20">
        <v>17</v>
      </c>
      <c r="J252" s="12">
        <f t="shared" si="10"/>
        <v>25</v>
      </c>
      <c r="K252" s="13">
        <f t="shared" si="9"/>
        <v>15.001587592348919</v>
      </c>
      <c r="L252" s="13">
        <f t="shared" si="11"/>
        <v>9.998412407651081</v>
      </c>
    </row>
    <row r="253" spans="5:12" x14ac:dyDescent="0.3">
      <c r="E253" s="19">
        <v>17</v>
      </c>
      <c r="F253" s="20">
        <v>21</v>
      </c>
      <c r="G253" s="20">
        <v>32</v>
      </c>
      <c r="H253" s="20">
        <v>20</v>
      </c>
      <c r="I253" s="20">
        <v>6</v>
      </c>
      <c r="J253" s="12">
        <f t="shared" si="10"/>
        <v>14</v>
      </c>
      <c r="K253" s="13">
        <f t="shared" si="9"/>
        <v>4.3586062522307207</v>
      </c>
      <c r="L253" s="13">
        <f t="shared" si="11"/>
        <v>9.6413937477692784</v>
      </c>
    </row>
    <row r="254" spans="5:12" x14ac:dyDescent="0.3">
      <c r="E254" s="19">
        <v>17</v>
      </c>
      <c r="F254" s="20">
        <v>14</v>
      </c>
      <c r="G254" s="20">
        <v>15</v>
      </c>
      <c r="H254" s="20">
        <v>30</v>
      </c>
      <c r="I254" s="20">
        <v>10</v>
      </c>
      <c r="J254" s="12">
        <f t="shared" si="10"/>
        <v>20</v>
      </c>
      <c r="K254" s="13">
        <f t="shared" si="9"/>
        <v>16.657729114949724</v>
      </c>
      <c r="L254" s="13">
        <f t="shared" si="11"/>
        <v>3.3422708850502758</v>
      </c>
    </row>
    <row r="255" spans="5:12" x14ac:dyDescent="0.3">
      <c r="E255" s="19">
        <v>17</v>
      </c>
      <c r="F255" s="20">
        <v>7</v>
      </c>
      <c r="G255" s="20">
        <v>3</v>
      </c>
      <c r="H255" s="20">
        <v>34</v>
      </c>
      <c r="I255" s="20">
        <v>17</v>
      </c>
      <c r="J255" s="12">
        <f t="shared" si="10"/>
        <v>17</v>
      </c>
      <c r="K255" s="13">
        <f t="shared" si="9"/>
        <v>10.992840686439841</v>
      </c>
      <c r="L255" s="13">
        <f t="shared" si="11"/>
        <v>6.0071593135601589</v>
      </c>
    </row>
    <row r="256" spans="5:12" x14ac:dyDescent="0.3">
      <c r="E256" s="19">
        <v>17</v>
      </c>
      <c r="F256" s="20">
        <v>18</v>
      </c>
      <c r="G256" s="20">
        <v>11</v>
      </c>
      <c r="H256" s="20">
        <v>14</v>
      </c>
      <c r="I256" s="20">
        <v>13</v>
      </c>
      <c r="J256" s="12">
        <f t="shared" si="10"/>
        <v>1</v>
      </c>
      <c r="K256" s="13">
        <f t="shared" si="9"/>
        <v>0.99252198488060284</v>
      </c>
      <c r="L256" s="13">
        <f t="shared" si="11"/>
        <v>7.4780151193971633E-3</v>
      </c>
    </row>
    <row r="257" spans="5:12" x14ac:dyDescent="0.3">
      <c r="E257" s="19">
        <v>17</v>
      </c>
      <c r="F257" s="20">
        <v>19</v>
      </c>
      <c r="G257" s="20">
        <v>4</v>
      </c>
      <c r="H257" s="20">
        <v>34</v>
      </c>
      <c r="I257" s="20">
        <v>20</v>
      </c>
      <c r="J257" s="12">
        <f t="shared" si="10"/>
        <v>14</v>
      </c>
      <c r="K257" s="13">
        <f t="shared" si="9"/>
        <v>13.992758654493919</v>
      </c>
      <c r="L257" s="13">
        <f t="shared" si="11"/>
        <v>7.2413455060811316E-3</v>
      </c>
    </row>
    <row r="258" spans="5:12" x14ac:dyDescent="0.3">
      <c r="E258" s="19">
        <v>17</v>
      </c>
      <c r="F258" s="20">
        <v>2</v>
      </c>
      <c r="G258" s="20">
        <v>5</v>
      </c>
      <c r="H258" s="20">
        <v>20</v>
      </c>
      <c r="I258" s="20">
        <v>21</v>
      </c>
      <c r="J258" s="12">
        <f t="shared" si="10"/>
        <v>-1</v>
      </c>
      <c r="K258" s="13">
        <f t="shared" si="9"/>
        <v>-5.0028607530531355</v>
      </c>
      <c r="L258" s="13">
        <f t="shared" si="11"/>
        <v>4.0028607530531355</v>
      </c>
    </row>
    <row r="259" spans="5:12" x14ac:dyDescent="0.3">
      <c r="E259" s="19">
        <v>17</v>
      </c>
      <c r="F259" s="20">
        <v>25</v>
      </c>
      <c r="G259" s="20">
        <v>8</v>
      </c>
      <c r="H259" s="20">
        <v>20</v>
      </c>
      <c r="I259" s="20">
        <v>7</v>
      </c>
      <c r="J259" s="12">
        <f t="shared" si="10"/>
        <v>13</v>
      </c>
      <c r="K259" s="13">
        <f t="shared" si="9"/>
        <v>11.996360046496214</v>
      </c>
      <c r="L259" s="13">
        <f t="shared" si="11"/>
        <v>1.0036399535037859</v>
      </c>
    </row>
    <row r="260" spans="5:12" x14ac:dyDescent="0.3">
      <c r="E260" s="19">
        <v>17</v>
      </c>
      <c r="F260" s="20">
        <v>23</v>
      </c>
      <c r="G260" s="20">
        <v>10</v>
      </c>
      <c r="H260" s="20">
        <v>14</v>
      </c>
      <c r="I260" s="20">
        <v>34</v>
      </c>
      <c r="J260" s="12">
        <f t="shared" si="10"/>
        <v>-20</v>
      </c>
      <c r="K260" s="13">
        <f t="shared" si="9"/>
        <v>-18.00381453367573</v>
      </c>
      <c r="L260" s="13">
        <f t="shared" si="11"/>
        <v>1.9961854663242704</v>
      </c>
    </row>
    <row r="261" spans="5:12" x14ac:dyDescent="0.3">
      <c r="E261" s="19">
        <v>17</v>
      </c>
      <c r="F261" s="20">
        <v>17</v>
      </c>
      <c r="G261" s="20">
        <v>22</v>
      </c>
      <c r="H261" s="20">
        <v>7</v>
      </c>
      <c r="I261" s="20">
        <v>20</v>
      </c>
      <c r="J261" s="12">
        <f t="shared" si="10"/>
        <v>-13</v>
      </c>
      <c r="K261" s="13">
        <f t="shared" si="9"/>
        <v>7.5167994987490436</v>
      </c>
      <c r="L261" s="13">
        <f t="shared" si="11"/>
        <v>20.516799498749045</v>
      </c>
    </row>
  </sheetData>
  <phoneticPr fontId="4" type="noConversion"/>
  <printOptions horizontalCentered="1" verticalCentered="1" headings="1" gridLines="1" gridLinesSet="0"/>
  <pageMargins left="0" right="0" top="0" bottom="0" header="0" footer="0"/>
  <pageSetup scale="52" orientation="portrait" horizontalDpi="4294967292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workbookViewId="0"/>
  </sheetViews>
  <sheetFormatPr defaultRowHeight="14.4" x14ac:dyDescent="0.3"/>
  <cols>
    <col min="1" max="1" width="8.88671875" style="28"/>
    <col min="2" max="2" width="21.109375" style="28" bestFit="1" customWidth="1"/>
    <col min="3" max="3" width="8.88671875" style="33"/>
    <col min="4" max="8" width="8.88671875" style="28"/>
    <col min="9" max="9" width="20" style="28" bestFit="1" customWidth="1"/>
    <col min="10" max="16384" width="8.88671875" style="28"/>
  </cols>
  <sheetData>
    <row r="1" spans="1:10" x14ac:dyDescent="0.3">
      <c r="A1" s="25" t="s">
        <v>49</v>
      </c>
      <c r="B1" s="26"/>
      <c r="C1" s="27" t="s">
        <v>65</v>
      </c>
      <c r="I1" s="28" t="s">
        <v>66</v>
      </c>
    </row>
    <row r="2" spans="1:10" x14ac:dyDescent="0.3">
      <c r="A2" s="26"/>
      <c r="B2" s="26"/>
      <c r="C2" s="27"/>
    </row>
    <row r="3" spans="1:10" x14ac:dyDescent="0.3">
      <c r="A3" s="26" t="s">
        <v>27</v>
      </c>
      <c r="B3" s="29" t="s">
        <v>0</v>
      </c>
      <c r="C3" s="30" t="s">
        <v>1</v>
      </c>
      <c r="I3" s="34" t="s">
        <v>0</v>
      </c>
      <c r="J3" s="36" t="s">
        <v>1</v>
      </c>
    </row>
    <row r="4" spans="1:10" x14ac:dyDescent="0.3">
      <c r="A4" s="31">
        <v>29</v>
      </c>
      <c r="B4" s="32" t="s">
        <v>10</v>
      </c>
      <c r="C4" s="21">
        <v>98.044266399404776</v>
      </c>
      <c r="I4" s="34" t="s">
        <v>13</v>
      </c>
      <c r="J4" s="35">
        <v>99.536973284538689</v>
      </c>
    </row>
    <row r="5" spans="1:10" x14ac:dyDescent="0.3">
      <c r="A5" s="31">
        <v>10</v>
      </c>
      <c r="B5" s="32" t="s">
        <v>13</v>
      </c>
      <c r="C5" s="21">
        <v>96.369961082316095</v>
      </c>
      <c r="I5" s="34" t="s">
        <v>10</v>
      </c>
      <c r="J5" s="35">
        <v>98.792395184360998</v>
      </c>
    </row>
    <row r="6" spans="1:10" x14ac:dyDescent="0.3">
      <c r="A6" s="31">
        <v>28</v>
      </c>
      <c r="B6" s="32" t="s">
        <v>9</v>
      </c>
      <c r="C6" s="21">
        <v>95.134544176891481</v>
      </c>
      <c r="I6" s="34" t="s">
        <v>9</v>
      </c>
      <c r="J6" s="35">
        <v>95.384113344313775</v>
      </c>
    </row>
    <row r="7" spans="1:10" x14ac:dyDescent="0.3">
      <c r="A7" s="31">
        <v>5</v>
      </c>
      <c r="B7" s="32" t="s">
        <v>35</v>
      </c>
      <c r="C7" s="21">
        <v>94.203643813553313</v>
      </c>
      <c r="I7" s="34" t="s">
        <v>35</v>
      </c>
      <c r="J7" s="35">
        <v>93.540689002469279</v>
      </c>
    </row>
    <row r="8" spans="1:10" x14ac:dyDescent="0.3">
      <c r="A8" s="31">
        <v>20</v>
      </c>
      <c r="B8" s="32" t="s">
        <v>6</v>
      </c>
      <c r="C8" s="21">
        <v>93.769962770856282</v>
      </c>
      <c r="I8" s="34" t="s">
        <v>6</v>
      </c>
      <c r="J8" s="35">
        <v>92.540080378639232</v>
      </c>
    </row>
    <row r="9" spans="1:10" x14ac:dyDescent="0.3">
      <c r="A9" s="31">
        <v>1</v>
      </c>
      <c r="B9" s="32" t="s">
        <v>32</v>
      </c>
      <c r="C9" s="22">
        <v>91.445656894110044</v>
      </c>
      <c r="I9" s="34" t="s">
        <v>7</v>
      </c>
      <c r="J9" s="35">
        <v>92.535852959963904</v>
      </c>
    </row>
    <row r="10" spans="1:10" x14ac:dyDescent="0.3">
      <c r="A10" s="31">
        <v>16</v>
      </c>
      <c r="B10" s="32" t="s">
        <v>7</v>
      </c>
      <c r="C10" s="21">
        <v>91.077950587810236</v>
      </c>
      <c r="I10" s="34" t="s">
        <v>11</v>
      </c>
      <c r="J10" s="35">
        <v>92.533729321763062</v>
      </c>
    </row>
    <row r="11" spans="1:10" x14ac:dyDescent="0.3">
      <c r="A11" s="31">
        <v>19</v>
      </c>
      <c r="B11" s="32" t="s">
        <v>11</v>
      </c>
      <c r="C11" s="21">
        <v>90.889234352351536</v>
      </c>
      <c r="I11" s="34" t="s">
        <v>67</v>
      </c>
      <c r="J11" s="35">
        <v>89.53366665993326</v>
      </c>
    </row>
    <row r="12" spans="1:10" x14ac:dyDescent="0.3">
      <c r="A12" s="31">
        <v>7</v>
      </c>
      <c r="B12" s="32" t="s">
        <v>67</v>
      </c>
      <c r="C12" s="21">
        <v>90.349650536349955</v>
      </c>
      <c r="I12" s="34" t="s">
        <v>22</v>
      </c>
      <c r="J12" s="35">
        <v>88.538067354289097</v>
      </c>
    </row>
    <row r="13" spans="1:10" x14ac:dyDescent="0.3">
      <c r="A13" s="31">
        <v>14</v>
      </c>
      <c r="B13" s="32" t="s">
        <v>12</v>
      </c>
      <c r="C13" s="21">
        <v>89.035239903232025</v>
      </c>
      <c r="I13" s="34" t="s">
        <v>32</v>
      </c>
      <c r="J13" s="35">
        <v>86.545676650747225</v>
      </c>
    </row>
    <row r="14" spans="1:10" x14ac:dyDescent="0.3">
      <c r="A14" s="31">
        <v>27</v>
      </c>
      <c r="B14" s="32" t="s">
        <v>22</v>
      </c>
      <c r="C14" s="21">
        <v>87.656421823789088</v>
      </c>
      <c r="I14" s="34" t="s">
        <v>14</v>
      </c>
      <c r="J14" s="35">
        <v>86.541989713403481</v>
      </c>
    </row>
    <row r="15" spans="1:10" x14ac:dyDescent="0.3">
      <c r="A15" s="31">
        <v>26</v>
      </c>
      <c r="B15" s="32" t="s">
        <v>36</v>
      </c>
      <c r="C15" s="22">
        <v>87.221701478533987</v>
      </c>
      <c r="I15" s="34" t="s">
        <v>16</v>
      </c>
      <c r="J15" s="35">
        <v>86.537365058868417</v>
      </c>
    </row>
    <row r="16" spans="1:10" x14ac:dyDescent="0.3">
      <c r="A16" s="31">
        <v>24</v>
      </c>
      <c r="B16" s="32" t="s">
        <v>14</v>
      </c>
      <c r="C16" s="21">
        <v>86.853818461585504</v>
      </c>
      <c r="I16" s="34" t="s">
        <v>2</v>
      </c>
      <c r="J16" s="35">
        <v>86.536213266375611</v>
      </c>
    </row>
    <row r="17" spans="1:10" x14ac:dyDescent="0.3">
      <c r="A17" s="31">
        <v>9</v>
      </c>
      <c r="B17" s="32" t="s">
        <v>5</v>
      </c>
      <c r="C17" s="22">
        <v>84.310415684761125</v>
      </c>
      <c r="I17" s="34" t="s">
        <v>36</v>
      </c>
      <c r="J17" s="35">
        <v>86.532107150675245</v>
      </c>
    </row>
    <row r="18" spans="1:10" x14ac:dyDescent="0.3">
      <c r="A18" s="31">
        <v>31</v>
      </c>
      <c r="B18" s="32" t="s">
        <v>43</v>
      </c>
      <c r="C18" s="22">
        <v>84.226909088023817</v>
      </c>
      <c r="I18" s="34" t="s">
        <v>12</v>
      </c>
      <c r="J18" s="35">
        <v>86.332223851690273</v>
      </c>
    </row>
    <row r="19" spans="1:10" x14ac:dyDescent="0.3">
      <c r="A19" s="31">
        <v>17</v>
      </c>
      <c r="B19" s="32" t="s">
        <v>2</v>
      </c>
      <c r="C19" s="22">
        <v>84.16180681139852</v>
      </c>
      <c r="I19" s="34" t="s">
        <v>8</v>
      </c>
      <c r="J19" s="35">
        <v>85.538915193006446</v>
      </c>
    </row>
    <row r="20" spans="1:10" x14ac:dyDescent="0.3">
      <c r="A20" s="31">
        <v>11</v>
      </c>
      <c r="B20" s="32" t="s">
        <v>19</v>
      </c>
      <c r="C20" s="22">
        <v>83.357641674571411</v>
      </c>
      <c r="I20" s="34" t="s">
        <v>19</v>
      </c>
      <c r="J20" s="35">
        <v>83.529175692058118</v>
      </c>
    </row>
    <row r="21" spans="1:10" x14ac:dyDescent="0.3">
      <c r="A21" s="31">
        <v>25</v>
      </c>
      <c r="B21" s="32" t="s">
        <v>23</v>
      </c>
      <c r="C21" s="22">
        <v>83.046875981370576</v>
      </c>
      <c r="I21" s="34" t="s">
        <v>5</v>
      </c>
      <c r="J21" s="35">
        <v>82.539040510426446</v>
      </c>
    </row>
    <row r="22" spans="1:10" x14ac:dyDescent="0.3">
      <c r="A22" s="31">
        <v>30</v>
      </c>
      <c r="B22" s="32" t="s">
        <v>21</v>
      </c>
      <c r="C22" s="22">
        <v>82.32725654344317</v>
      </c>
      <c r="I22" s="34" t="s">
        <v>23</v>
      </c>
      <c r="J22" s="35">
        <v>82.536458638325044</v>
      </c>
    </row>
    <row r="23" spans="1:10" x14ac:dyDescent="0.3">
      <c r="A23" s="31">
        <v>2</v>
      </c>
      <c r="B23" s="32" t="s">
        <v>8</v>
      </c>
      <c r="C23" s="22">
        <v>82.238370098203319</v>
      </c>
      <c r="I23" s="34" t="s">
        <v>18</v>
      </c>
      <c r="J23" s="35">
        <v>82.018326824036265</v>
      </c>
    </row>
    <row r="24" spans="1:10" x14ac:dyDescent="0.3">
      <c r="A24" s="31">
        <v>12</v>
      </c>
      <c r="B24" s="32" t="s">
        <v>16</v>
      </c>
      <c r="C24" s="21">
        <v>81.890972137157746</v>
      </c>
      <c r="I24" s="34" t="s">
        <v>4</v>
      </c>
      <c r="J24" s="35">
        <v>81.539883723678841</v>
      </c>
    </row>
    <row r="25" spans="1:10" x14ac:dyDescent="0.3">
      <c r="A25" s="31">
        <v>4</v>
      </c>
      <c r="B25" s="32" t="s">
        <v>4</v>
      </c>
      <c r="C25" s="22">
        <v>81.788892004581655</v>
      </c>
      <c r="I25" s="34" t="s">
        <v>33</v>
      </c>
      <c r="J25" s="35">
        <v>81.539739029903117</v>
      </c>
    </row>
    <row r="26" spans="1:10" x14ac:dyDescent="0.3">
      <c r="A26" s="31">
        <v>3</v>
      </c>
      <c r="B26" s="32" t="s">
        <v>33</v>
      </c>
      <c r="C26" s="22">
        <v>81.465972632067817</v>
      </c>
      <c r="I26" s="34" t="s">
        <v>17</v>
      </c>
      <c r="J26" s="35">
        <v>81.526589336866138</v>
      </c>
    </row>
    <row r="27" spans="1:10" x14ac:dyDescent="0.3">
      <c r="A27" s="31">
        <v>6</v>
      </c>
      <c r="B27" s="32" t="s">
        <v>17</v>
      </c>
      <c r="C27" s="22">
        <v>80.869793511101037</v>
      </c>
      <c r="I27" s="34" t="s">
        <v>15</v>
      </c>
      <c r="J27" s="35">
        <v>81.522784620529023</v>
      </c>
    </row>
    <row r="28" spans="1:10" x14ac:dyDescent="0.3">
      <c r="A28" s="31">
        <v>21</v>
      </c>
      <c r="B28" s="32" t="s">
        <v>20</v>
      </c>
      <c r="C28" s="22">
        <v>79.602431936899507</v>
      </c>
      <c r="I28" s="34" t="s">
        <v>43</v>
      </c>
      <c r="J28" s="35">
        <v>80.547278198366428</v>
      </c>
    </row>
    <row r="29" spans="1:10" x14ac:dyDescent="0.3">
      <c r="A29" s="31">
        <v>22</v>
      </c>
      <c r="B29" s="32" t="s">
        <v>18</v>
      </c>
      <c r="C29" s="22">
        <v>78.914586290618516</v>
      </c>
      <c r="I29" s="34" t="s">
        <v>21</v>
      </c>
      <c r="J29" s="35">
        <v>80.537405842700011</v>
      </c>
    </row>
    <row r="30" spans="1:10" x14ac:dyDescent="0.3">
      <c r="A30" s="31">
        <v>18</v>
      </c>
      <c r="B30" s="32" t="s">
        <v>15</v>
      </c>
      <c r="C30" s="22">
        <v>78.384029069233065</v>
      </c>
      <c r="I30" s="34" t="s">
        <v>20</v>
      </c>
      <c r="J30" s="35">
        <v>78.903930105749509</v>
      </c>
    </row>
    <row r="31" spans="1:10" x14ac:dyDescent="0.3">
      <c r="A31" s="31">
        <v>13</v>
      </c>
      <c r="B31" s="32" t="s">
        <v>46</v>
      </c>
      <c r="C31" s="22">
        <v>77.415452208076459</v>
      </c>
      <c r="I31" s="34" t="s">
        <v>34</v>
      </c>
      <c r="J31" s="35">
        <v>78.534245694453261</v>
      </c>
    </row>
    <row r="32" spans="1:10" x14ac:dyDescent="0.3">
      <c r="A32" s="31">
        <v>8</v>
      </c>
      <c r="B32" s="32" t="s">
        <v>42</v>
      </c>
      <c r="C32" s="22">
        <v>77.310073410539985</v>
      </c>
      <c r="I32" s="34" t="s">
        <v>3</v>
      </c>
      <c r="J32" s="35">
        <v>77.544236909928486</v>
      </c>
    </row>
    <row r="33" spans="1:10" x14ac:dyDescent="0.3">
      <c r="A33" s="31">
        <v>23</v>
      </c>
      <c r="B33" s="32" t="s">
        <v>34</v>
      </c>
      <c r="C33" s="22">
        <v>77.014760610046039</v>
      </c>
      <c r="I33" s="34" t="s">
        <v>42</v>
      </c>
      <c r="J33" s="35">
        <v>73.539011648238528</v>
      </c>
    </row>
    <row r="34" spans="1:10" x14ac:dyDescent="0.3">
      <c r="A34" s="31">
        <v>32</v>
      </c>
      <c r="B34" s="32" t="s">
        <v>3</v>
      </c>
      <c r="C34" s="22">
        <v>75.720489147154524</v>
      </c>
      <c r="I34" s="34" t="s">
        <v>46</v>
      </c>
      <c r="J34" s="35">
        <v>73.468427056552031</v>
      </c>
    </row>
    <row r="35" spans="1:10" x14ac:dyDescent="0.3">
      <c r="A35" s="31">
        <v>15</v>
      </c>
      <c r="B35" s="32" t="s">
        <v>39</v>
      </c>
      <c r="C35" s="22">
        <v>73.901218879967686</v>
      </c>
      <c r="I35" s="34" t="s">
        <v>39</v>
      </c>
      <c r="J35" s="35">
        <v>72.673407793150247</v>
      </c>
    </row>
  </sheetData>
  <sortState ref="I4:J35">
    <sortCondition descending="1" ref="J3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Model</vt:lpstr>
      <vt:lpstr>Sorted</vt:lpstr>
      <vt:lpstr>Actual_average</vt:lpstr>
      <vt:lpstr>Home_team_advantage</vt:lpstr>
      <vt:lpstr>Nominal_average</vt:lpstr>
      <vt:lpstr>Rating</vt:lpstr>
      <vt:lpstr>RatingTable</vt:lpstr>
      <vt:lpstr>Sum_absolute_errors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2005-10-20T16:38:30Z</cp:lastPrinted>
  <dcterms:created xsi:type="dcterms:W3CDTF">1999-05-07T17:44:10Z</dcterms:created>
  <dcterms:modified xsi:type="dcterms:W3CDTF">2014-03-11T01:21:04Z</dcterms:modified>
</cp:coreProperties>
</file>